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f6efb89106c5c45/^N BLOG E-S/^1 EUROLABTOP/EUROLABTOP 1.2/"/>
    </mc:Choice>
  </mc:AlternateContent>
  <xr:revisionPtr revIDLastSave="347" documentId="13_ncr:1_{43800061-4912-45A1-A1CA-298B902B129B}" xr6:coauthVersionLast="47" xr6:coauthVersionMax="47" xr10:uidLastSave="{D540BE17-A1CC-4889-9E08-7C3AA5E99D21}"/>
  <workbookProtection workbookAlgorithmName="SHA-512" workbookHashValue="mrMRtZZUaTn9zCM5u8/GDwrQ+XMqwRkOgcwjJKKc8eUtbs3VjBWW4lga4ILM9e/HfmWt3wixUZvVPsaS1G1fug==" workbookSaltValue="cNkSn8o7dWB/Lf/guWuddg==" workbookSpinCount="100000" lockStructure="1"/>
  <bookViews>
    <workbookView xWindow="-120" yWindow="-120" windowWidth="20730" windowHeight="11160" xr2:uid="{F1D76B31-1EF6-4C64-BCA1-B3DEC81A715F}"/>
  </bookViews>
  <sheets>
    <sheet name="INICIO" sheetId="2" r:id="rId1"/>
    <sheet name="RESULTADOS" sheetId="5" r:id="rId2"/>
    <sheet name="LISTAS DE PAÍSES" sheetId="4" state="hidden" r:id="rId3"/>
    <sheet name="CÁLCULOS" sheetId="3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3" l="1"/>
  <c r="C8" i="3"/>
  <c r="D8" i="3"/>
  <c r="E8" i="3"/>
  <c r="F8" i="3"/>
  <c r="G8" i="3"/>
  <c r="H8" i="3"/>
  <c r="I8" i="3"/>
  <c r="J8" i="3"/>
  <c r="K8" i="3"/>
  <c r="L8" i="3"/>
  <c r="M8" i="3"/>
  <c r="B9" i="3"/>
  <c r="C9" i="3"/>
  <c r="D9" i="3"/>
  <c r="E9" i="3"/>
  <c r="F9" i="3"/>
  <c r="G9" i="3"/>
  <c r="H9" i="3"/>
  <c r="I9" i="3"/>
  <c r="J9" i="3"/>
  <c r="K9" i="3"/>
  <c r="L9" i="3"/>
  <c r="M9" i="3"/>
  <c r="B10" i="3"/>
  <c r="C10" i="3"/>
  <c r="D10" i="3"/>
  <c r="E10" i="3"/>
  <c r="F10" i="3"/>
  <c r="G10" i="3"/>
  <c r="H10" i="3"/>
  <c r="I10" i="3"/>
  <c r="J10" i="3"/>
  <c r="K10" i="3"/>
  <c r="L10" i="3"/>
  <c r="M10" i="3"/>
  <c r="B11" i="3"/>
  <c r="C11" i="3"/>
  <c r="D11" i="3"/>
  <c r="E11" i="3"/>
  <c r="F11" i="3"/>
  <c r="G11" i="3"/>
  <c r="H11" i="3"/>
  <c r="I11" i="3"/>
  <c r="J11" i="3"/>
  <c r="K11" i="3"/>
  <c r="L11" i="3"/>
  <c r="M11" i="3"/>
  <c r="B12" i="3"/>
  <c r="C12" i="3"/>
  <c r="D12" i="3"/>
  <c r="E12" i="3"/>
  <c r="F12" i="3"/>
  <c r="G12" i="3"/>
  <c r="H12" i="3"/>
  <c r="I12" i="3"/>
  <c r="J12" i="3"/>
  <c r="K12" i="3"/>
  <c r="L12" i="3"/>
  <c r="M12" i="3"/>
  <c r="B13" i="3"/>
  <c r="C13" i="3"/>
  <c r="D13" i="3"/>
  <c r="E13" i="3"/>
  <c r="F13" i="3"/>
  <c r="G13" i="3"/>
  <c r="H13" i="3"/>
  <c r="I13" i="3"/>
  <c r="J13" i="3"/>
  <c r="K13" i="3"/>
  <c r="L13" i="3"/>
  <c r="M13" i="3"/>
  <c r="B14" i="3"/>
  <c r="C14" i="3"/>
  <c r="D14" i="3"/>
  <c r="E14" i="3"/>
  <c r="F14" i="3"/>
  <c r="G14" i="3"/>
  <c r="H14" i="3"/>
  <c r="I14" i="3"/>
  <c r="J14" i="3"/>
  <c r="K14" i="3"/>
  <c r="L14" i="3"/>
  <c r="M14" i="3"/>
  <c r="B15" i="3"/>
  <c r="C15" i="3"/>
  <c r="D15" i="3"/>
  <c r="E15" i="3"/>
  <c r="F15" i="3"/>
  <c r="G15" i="3"/>
  <c r="H15" i="3"/>
  <c r="I15" i="3"/>
  <c r="J15" i="3"/>
  <c r="K15" i="3"/>
  <c r="L15" i="3"/>
  <c r="M15" i="3"/>
  <c r="B16" i="3"/>
  <c r="C16" i="3"/>
  <c r="D16" i="3"/>
  <c r="E16" i="3"/>
  <c r="F16" i="3"/>
  <c r="G16" i="3"/>
  <c r="H16" i="3"/>
  <c r="I16" i="3"/>
  <c r="J16" i="3"/>
  <c r="K16" i="3"/>
  <c r="L16" i="3"/>
  <c r="M16" i="3"/>
  <c r="B17" i="3"/>
  <c r="C17" i="3"/>
  <c r="D17" i="3"/>
  <c r="E17" i="3"/>
  <c r="F17" i="3"/>
  <c r="G17" i="3"/>
  <c r="H17" i="3"/>
  <c r="I17" i="3"/>
  <c r="J17" i="3"/>
  <c r="K17" i="3"/>
  <c r="L17" i="3"/>
  <c r="M17" i="3"/>
  <c r="B18" i="3"/>
  <c r="C18" i="3"/>
  <c r="D18" i="3"/>
  <c r="E18" i="3"/>
  <c r="F18" i="3"/>
  <c r="G18" i="3"/>
  <c r="H18" i="3"/>
  <c r="I18" i="3"/>
  <c r="J18" i="3"/>
  <c r="K18" i="3"/>
  <c r="L18" i="3"/>
  <c r="M18" i="3"/>
  <c r="B19" i="3"/>
  <c r="C19" i="3"/>
  <c r="D19" i="3"/>
  <c r="E19" i="3"/>
  <c r="F19" i="3"/>
  <c r="G19" i="3"/>
  <c r="H19" i="3"/>
  <c r="I19" i="3"/>
  <c r="J19" i="3"/>
  <c r="K19" i="3"/>
  <c r="L19" i="3"/>
  <c r="M19" i="3"/>
  <c r="B20" i="3"/>
  <c r="C20" i="3"/>
  <c r="D20" i="3"/>
  <c r="E20" i="3"/>
  <c r="F20" i="3"/>
  <c r="G20" i="3"/>
  <c r="H20" i="3"/>
  <c r="I20" i="3"/>
  <c r="J20" i="3"/>
  <c r="K20" i="3"/>
  <c r="L20" i="3"/>
  <c r="M20" i="3"/>
  <c r="B21" i="3"/>
  <c r="C21" i="3"/>
  <c r="D21" i="3"/>
  <c r="E21" i="3"/>
  <c r="F21" i="3"/>
  <c r="G21" i="3"/>
  <c r="H21" i="3"/>
  <c r="I21" i="3"/>
  <c r="J21" i="3"/>
  <c r="K21" i="3"/>
  <c r="L21" i="3"/>
  <c r="M21" i="3"/>
  <c r="B22" i="3"/>
  <c r="C22" i="3"/>
  <c r="D22" i="3"/>
  <c r="E22" i="3"/>
  <c r="F22" i="3"/>
  <c r="G22" i="3"/>
  <c r="H22" i="3"/>
  <c r="I22" i="3"/>
  <c r="J22" i="3"/>
  <c r="K22" i="3"/>
  <c r="L22" i="3"/>
  <c r="M22" i="3"/>
  <c r="B23" i="3"/>
  <c r="C23" i="3"/>
  <c r="D23" i="3"/>
  <c r="E23" i="3"/>
  <c r="F23" i="3"/>
  <c r="G23" i="3"/>
  <c r="H23" i="3"/>
  <c r="I23" i="3"/>
  <c r="J23" i="3"/>
  <c r="K23" i="3"/>
  <c r="L23" i="3"/>
  <c r="M23" i="3"/>
  <c r="B24" i="3"/>
  <c r="C24" i="3"/>
  <c r="D24" i="3"/>
  <c r="E24" i="3"/>
  <c r="F24" i="3"/>
  <c r="G24" i="3"/>
  <c r="H24" i="3"/>
  <c r="I24" i="3"/>
  <c r="J24" i="3"/>
  <c r="K24" i="3"/>
  <c r="L24" i="3"/>
  <c r="M24" i="3"/>
  <c r="B25" i="3"/>
  <c r="C25" i="3"/>
  <c r="D25" i="3"/>
  <c r="E25" i="3"/>
  <c r="F25" i="3"/>
  <c r="G25" i="3"/>
  <c r="H25" i="3"/>
  <c r="I25" i="3"/>
  <c r="J25" i="3"/>
  <c r="K25" i="3"/>
  <c r="L25" i="3"/>
  <c r="M25" i="3"/>
  <c r="B26" i="3"/>
  <c r="C26" i="3"/>
  <c r="D26" i="3"/>
  <c r="E26" i="3"/>
  <c r="F26" i="3"/>
  <c r="G26" i="3"/>
  <c r="H26" i="3"/>
  <c r="I26" i="3"/>
  <c r="J26" i="3"/>
  <c r="K26" i="3"/>
  <c r="L26" i="3"/>
  <c r="M26" i="3"/>
  <c r="B27" i="3"/>
  <c r="C27" i="3"/>
  <c r="D27" i="3"/>
  <c r="E27" i="3"/>
  <c r="F27" i="3"/>
  <c r="G27" i="3"/>
  <c r="H27" i="3"/>
  <c r="I27" i="3"/>
  <c r="J27" i="3"/>
  <c r="K27" i="3"/>
  <c r="L27" i="3"/>
  <c r="M27" i="3"/>
  <c r="B28" i="3"/>
  <c r="C28" i="3"/>
  <c r="D28" i="3"/>
  <c r="E28" i="3"/>
  <c r="F28" i="3"/>
  <c r="G28" i="3"/>
  <c r="H28" i="3"/>
  <c r="I28" i="3"/>
  <c r="J28" i="3"/>
  <c r="K28" i="3"/>
  <c r="L28" i="3"/>
  <c r="M28" i="3"/>
  <c r="B29" i="3"/>
  <c r="C29" i="3"/>
  <c r="D29" i="3"/>
  <c r="E29" i="3"/>
  <c r="F29" i="3"/>
  <c r="G29" i="3"/>
  <c r="H29" i="3"/>
  <c r="I29" i="3"/>
  <c r="J29" i="3"/>
  <c r="K29" i="3"/>
  <c r="L29" i="3"/>
  <c r="M29" i="3"/>
  <c r="B30" i="3"/>
  <c r="C30" i="3"/>
  <c r="D30" i="3"/>
  <c r="E30" i="3"/>
  <c r="F30" i="3"/>
  <c r="G30" i="3"/>
  <c r="H30" i="3"/>
  <c r="I30" i="3"/>
  <c r="J30" i="3"/>
  <c r="K30" i="3"/>
  <c r="L30" i="3"/>
  <c r="M30" i="3"/>
  <c r="B31" i="3"/>
  <c r="C31" i="3"/>
  <c r="D31" i="3"/>
  <c r="E31" i="3"/>
  <c r="F31" i="3"/>
  <c r="G31" i="3"/>
  <c r="H31" i="3"/>
  <c r="I31" i="3"/>
  <c r="J31" i="3"/>
  <c r="K31" i="3"/>
  <c r="L31" i="3"/>
  <c r="M31" i="3"/>
  <c r="B32" i="3"/>
  <c r="C32" i="3"/>
  <c r="D32" i="3"/>
  <c r="E32" i="3"/>
  <c r="F32" i="3"/>
  <c r="G32" i="3"/>
  <c r="H32" i="3"/>
  <c r="I32" i="3"/>
  <c r="J32" i="3"/>
  <c r="K32" i="3"/>
  <c r="L32" i="3"/>
  <c r="M32" i="3"/>
  <c r="B33" i="3"/>
  <c r="C33" i="3"/>
  <c r="D33" i="3"/>
  <c r="E33" i="3"/>
  <c r="F33" i="3"/>
  <c r="G33" i="3"/>
  <c r="H33" i="3"/>
  <c r="I33" i="3"/>
  <c r="J33" i="3"/>
  <c r="K33" i="3"/>
  <c r="L33" i="3"/>
  <c r="M33" i="3"/>
  <c r="B34" i="3"/>
  <c r="C34" i="3"/>
  <c r="D34" i="3"/>
  <c r="E34" i="3"/>
  <c r="F34" i="3"/>
  <c r="G34" i="3"/>
  <c r="H34" i="3"/>
  <c r="I34" i="3"/>
  <c r="J34" i="3"/>
  <c r="K34" i="3"/>
  <c r="L34" i="3"/>
  <c r="M34" i="3"/>
  <c r="B35" i="3"/>
  <c r="C35" i="3"/>
  <c r="D35" i="3"/>
  <c r="E35" i="3"/>
  <c r="F35" i="3"/>
  <c r="G35" i="3"/>
  <c r="H35" i="3"/>
  <c r="I35" i="3"/>
  <c r="J35" i="3"/>
  <c r="K35" i="3"/>
  <c r="L35" i="3"/>
  <c r="M35" i="3"/>
  <c r="B36" i="3"/>
  <c r="C36" i="3"/>
  <c r="D36" i="3"/>
  <c r="E36" i="3"/>
  <c r="F36" i="3"/>
  <c r="G36" i="3"/>
  <c r="H36" i="3"/>
  <c r="I36" i="3"/>
  <c r="J36" i="3"/>
  <c r="K36" i="3"/>
  <c r="L36" i="3"/>
  <c r="M36" i="3"/>
  <c r="B37" i="3"/>
  <c r="C37" i="3"/>
  <c r="D37" i="3"/>
  <c r="E37" i="3"/>
  <c r="F37" i="3"/>
  <c r="G37" i="3"/>
  <c r="H37" i="3"/>
  <c r="I37" i="3"/>
  <c r="J37" i="3"/>
  <c r="K37" i="3"/>
  <c r="L37" i="3"/>
  <c r="M37" i="3"/>
  <c r="B38" i="3"/>
  <c r="C38" i="3"/>
  <c r="D38" i="3"/>
  <c r="E38" i="3"/>
  <c r="F38" i="3"/>
  <c r="G38" i="3"/>
  <c r="H38" i="3"/>
  <c r="I38" i="3"/>
  <c r="J38" i="3"/>
  <c r="K38" i="3"/>
  <c r="L38" i="3"/>
  <c r="M38" i="3"/>
  <c r="B39" i="3"/>
  <c r="C39" i="3"/>
  <c r="D39" i="3"/>
  <c r="E39" i="3"/>
  <c r="F39" i="3"/>
  <c r="G39" i="3"/>
  <c r="H39" i="3"/>
  <c r="I39" i="3"/>
  <c r="J39" i="3"/>
  <c r="K39" i="3"/>
  <c r="L39" i="3"/>
  <c r="M39" i="3"/>
  <c r="B40" i="3"/>
  <c r="C40" i="3"/>
  <c r="D40" i="3"/>
  <c r="E40" i="3"/>
  <c r="F40" i="3"/>
  <c r="G40" i="3"/>
  <c r="H40" i="3"/>
  <c r="I40" i="3"/>
  <c r="J40" i="3"/>
  <c r="K40" i="3"/>
  <c r="L40" i="3"/>
  <c r="M40" i="3"/>
  <c r="B41" i="3"/>
  <c r="C41" i="3"/>
  <c r="D41" i="3"/>
  <c r="E41" i="3"/>
  <c r="F41" i="3"/>
  <c r="G41" i="3"/>
  <c r="H41" i="3"/>
  <c r="I41" i="3"/>
  <c r="J41" i="3"/>
  <c r="K41" i="3"/>
  <c r="L41" i="3"/>
  <c r="M41" i="3"/>
  <c r="B42" i="3"/>
  <c r="C42" i="3"/>
  <c r="D42" i="3"/>
  <c r="E42" i="3"/>
  <c r="F42" i="3"/>
  <c r="G42" i="3"/>
  <c r="H42" i="3"/>
  <c r="I42" i="3"/>
  <c r="J42" i="3"/>
  <c r="K42" i="3"/>
  <c r="L42" i="3"/>
  <c r="M42" i="3"/>
  <c r="B43" i="3"/>
  <c r="C43" i="3"/>
  <c r="D43" i="3"/>
  <c r="E43" i="3"/>
  <c r="F43" i="3"/>
  <c r="G43" i="3"/>
  <c r="H43" i="3"/>
  <c r="I43" i="3"/>
  <c r="J43" i="3"/>
  <c r="K43" i="3"/>
  <c r="L43" i="3"/>
  <c r="M43" i="3"/>
  <c r="B44" i="3"/>
  <c r="X44" i="3" s="1"/>
  <c r="C44" i="3"/>
  <c r="D44" i="3"/>
  <c r="E44" i="3"/>
  <c r="F44" i="3"/>
  <c r="G44" i="3"/>
  <c r="H44" i="3"/>
  <c r="I44" i="3"/>
  <c r="J44" i="3"/>
  <c r="K44" i="3"/>
  <c r="L44" i="3"/>
  <c r="M44" i="3"/>
  <c r="B45" i="3"/>
  <c r="X45" i="3" s="1"/>
  <c r="C45" i="3"/>
  <c r="D45" i="3"/>
  <c r="E45" i="3"/>
  <c r="F45" i="3"/>
  <c r="G45" i="3"/>
  <c r="H45" i="3"/>
  <c r="I45" i="3"/>
  <c r="J45" i="3"/>
  <c r="K45" i="3"/>
  <c r="L45" i="3"/>
  <c r="M45" i="3"/>
  <c r="B46" i="3"/>
  <c r="Y46" i="3" s="1"/>
  <c r="C46" i="3"/>
  <c r="D46" i="3"/>
  <c r="E46" i="3"/>
  <c r="F46" i="3"/>
  <c r="G46" i="3"/>
  <c r="H46" i="3"/>
  <c r="I46" i="3"/>
  <c r="J46" i="3"/>
  <c r="K46" i="3"/>
  <c r="L46" i="3"/>
  <c r="M46" i="3"/>
  <c r="B47" i="3"/>
  <c r="X47" i="3" s="1"/>
  <c r="C47" i="3"/>
  <c r="D47" i="3"/>
  <c r="E47" i="3"/>
  <c r="F47" i="3"/>
  <c r="G47" i="3"/>
  <c r="H47" i="3"/>
  <c r="I47" i="3"/>
  <c r="J47" i="3"/>
  <c r="K47" i="3"/>
  <c r="L47" i="3"/>
  <c r="M47" i="3"/>
  <c r="B48" i="3"/>
  <c r="X48" i="3" s="1"/>
  <c r="C48" i="3"/>
  <c r="D48" i="3"/>
  <c r="E48" i="3"/>
  <c r="F48" i="3"/>
  <c r="G48" i="3"/>
  <c r="H48" i="3"/>
  <c r="I48" i="3"/>
  <c r="J48" i="3"/>
  <c r="K48" i="3"/>
  <c r="L48" i="3"/>
  <c r="M48" i="3"/>
  <c r="B49" i="3"/>
  <c r="X49" i="3" s="1"/>
  <c r="C49" i="3"/>
  <c r="D49" i="3"/>
  <c r="E49" i="3"/>
  <c r="F49" i="3"/>
  <c r="G49" i="3"/>
  <c r="H49" i="3"/>
  <c r="I49" i="3"/>
  <c r="J49" i="3"/>
  <c r="K49" i="3"/>
  <c r="L49" i="3"/>
  <c r="M49" i="3"/>
  <c r="B50" i="3"/>
  <c r="Y50" i="3" s="1"/>
  <c r="C50" i="3"/>
  <c r="D50" i="3"/>
  <c r="E50" i="3"/>
  <c r="F50" i="3"/>
  <c r="G50" i="3"/>
  <c r="H50" i="3"/>
  <c r="I50" i="3"/>
  <c r="J50" i="3"/>
  <c r="K50" i="3"/>
  <c r="L50" i="3"/>
  <c r="M50" i="3"/>
  <c r="B4" i="3"/>
  <c r="X4" i="3" s="1"/>
  <c r="C4" i="3"/>
  <c r="D4" i="3"/>
  <c r="E4" i="3"/>
  <c r="F4" i="3"/>
  <c r="G4" i="3"/>
  <c r="H4" i="3"/>
  <c r="I4" i="3"/>
  <c r="J4" i="3"/>
  <c r="K4" i="3"/>
  <c r="L4" i="3"/>
  <c r="M4" i="3"/>
  <c r="B5" i="3"/>
  <c r="X5" i="3" s="1"/>
  <c r="C5" i="3"/>
  <c r="D5" i="3"/>
  <c r="E5" i="3"/>
  <c r="F5" i="3"/>
  <c r="G5" i="3"/>
  <c r="H5" i="3"/>
  <c r="I5" i="3"/>
  <c r="J5" i="3"/>
  <c r="K5" i="3"/>
  <c r="L5" i="3"/>
  <c r="M5" i="3"/>
  <c r="B6" i="3"/>
  <c r="Y6" i="3" s="1"/>
  <c r="C6" i="3"/>
  <c r="D6" i="3"/>
  <c r="E6" i="3"/>
  <c r="F6" i="3"/>
  <c r="G6" i="3"/>
  <c r="H6" i="3"/>
  <c r="I6" i="3"/>
  <c r="J6" i="3"/>
  <c r="K6" i="3"/>
  <c r="L6" i="3"/>
  <c r="M6" i="3"/>
  <c r="B7" i="3"/>
  <c r="X7" i="3" s="1"/>
  <c r="C7" i="3"/>
  <c r="D7" i="3"/>
  <c r="E7" i="3"/>
  <c r="F7" i="3"/>
  <c r="G7" i="3"/>
  <c r="H7" i="3"/>
  <c r="I7" i="3"/>
  <c r="J7" i="3"/>
  <c r="K7" i="3"/>
  <c r="L7" i="3"/>
  <c r="M7" i="3"/>
  <c r="B3" i="3"/>
  <c r="Y3" i="3" s="1"/>
  <c r="C3" i="3"/>
  <c r="D3" i="3"/>
  <c r="E3" i="3"/>
  <c r="F3" i="3"/>
  <c r="G3" i="3"/>
  <c r="H3" i="3"/>
  <c r="I3" i="3"/>
  <c r="J3" i="3"/>
  <c r="K3" i="3"/>
  <c r="L3" i="3"/>
  <c r="M3" i="3"/>
  <c r="X43" i="3" l="1"/>
  <c r="Y42" i="3"/>
  <c r="X41" i="3"/>
  <c r="X40" i="3"/>
  <c r="X39" i="3"/>
  <c r="Y38" i="3"/>
  <c r="X37" i="3"/>
  <c r="X36" i="3"/>
  <c r="X35" i="3"/>
  <c r="Y34" i="3"/>
  <c r="X33" i="3"/>
  <c r="X32" i="3"/>
  <c r="X31" i="3"/>
  <c r="Y30" i="3"/>
  <c r="X29" i="3"/>
  <c r="X28" i="3"/>
  <c r="X27" i="3"/>
  <c r="Y26" i="3"/>
  <c r="X25" i="3"/>
  <c r="X24" i="3"/>
  <c r="X23" i="3"/>
  <c r="Y22" i="3"/>
  <c r="X21" i="3"/>
  <c r="X20" i="3"/>
  <c r="X19" i="3"/>
  <c r="Y18" i="3"/>
  <c r="X17" i="3"/>
  <c r="X16" i="3"/>
  <c r="X15" i="3"/>
  <c r="Y14" i="3"/>
  <c r="X13" i="3"/>
  <c r="X12" i="3"/>
  <c r="X11" i="3"/>
  <c r="Y10" i="3"/>
  <c r="X9" i="3"/>
  <c r="X8" i="3"/>
  <c r="W49" i="3"/>
  <c r="W45" i="3"/>
  <c r="W41" i="3"/>
  <c r="W37" i="3"/>
  <c r="W33" i="3"/>
  <c r="W29" i="3"/>
  <c r="W25" i="3"/>
  <c r="W21" i="3"/>
  <c r="W17" i="3"/>
  <c r="W13" i="3"/>
  <c r="W9" i="3"/>
  <c r="W5" i="3"/>
  <c r="P49" i="3"/>
  <c r="P45" i="3"/>
  <c r="P41" i="3"/>
  <c r="P37" i="3"/>
  <c r="P33" i="3"/>
  <c r="P29" i="3"/>
  <c r="P25" i="3"/>
  <c r="P21" i="3"/>
  <c r="P17" i="3"/>
  <c r="P13" i="3"/>
  <c r="P9" i="3"/>
  <c r="P5" i="3"/>
  <c r="X50" i="3"/>
  <c r="X46" i="3"/>
  <c r="X42" i="3"/>
  <c r="X38" i="3"/>
  <c r="X34" i="3"/>
  <c r="X30" i="3"/>
  <c r="X26" i="3"/>
  <c r="X22" i="3"/>
  <c r="X18" i="3"/>
  <c r="X14" i="3"/>
  <c r="X10" i="3"/>
  <c r="X6" i="3"/>
  <c r="Y49" i="3"/>
  <c r="Y45" i="3"/>
  <c r="Y41" i="3"/>
  <c r="Y37" i="3"/>
  <c r="Y33" i="3"/>
  <c r="Y29" i="3"/>
  <c r="Y25" i="3"/>
  <c r="Y21" i="3"/>
  <c r="Y17" i="3"/>
  <c r="Y13" i="3"/>
  <c r="Y9" i="3"/>
  <c r="Y5" i="3"/>
  <c r="W48" i="3"/>
  <c r="W44" i="3"/>
  <c r="W40" i="3"/>
  <c r="W36" i="3"/>
  <c r="W32" i="3"/>
  <c r="W28" i="3"/>
  <c r="W24" i="3"/>
  <c r="W20" i="3"/>
  <c r="W16" i="3"/>
  <c r="W12" i="3"/>
  <c r="W8" i="3"/>
  <c r="W4" i="3"/>
  <c r="P48" i="3"/>
  <c r="P44" i="3"/>
  <c r="P40" i="3"/>
  <c r="P36" i="3"/>
  <c r="P32" i="3"/>
  <c r="P28" i="3"/>
  <c r="P24" i="3"/>
  <c r="P20" i="3"/>
  <c r="P16" i="3"/>
  <c r="P12" i="3"/>
  <c r="P8" i="3"/>
  <c r="P4" i="3"/>
  <c r="Y48" i="3"/>
  <c r="Y44" i="3"/>
  <c r="Y40" i="3"/>
  <c r="Y36" i="3"/>
  <c r="Y32" i="3"/>
  <c r="Y28" i="3"/>
  <c r="Y24" i="3"/>
  <c r="Y20" i="3"/>
  <c r="Y16" i="3"/>
  <c r="Y12" i="3"/>
  <c r="Y8" i="3"/>
  <c r="Y4" i="3"/>
  <c r="W3" i="3"/>
  <c r="W47" i="3"/>
  <c r="W43" i="3"/>
  <c r="W39" i="3"/>
  <c r="W35" i="3"/>
  <c r="W31" i="3"/>
  <c r="W27" i="3"/>
  <c r="W23" i="3"/>
  <c r="W19" i="3"/>
  <c r="W15" i="3"/>
  <c r="W11" i="3"/>
  <c r="W7" i="3"/>
  <c r="P3" i="3"/>
  <c r="P47" i="3"/>
  <c r="P43" i="3"/>
  <c r="P39" i="3"/>
  <c r="P35" i="3"/>
  <c r="P31" i="3"/>
  <c r="P27" i="3"/>
  <c r="P23" i="3"/>
  <c r="P19" i="3"/>
  <c r="P15" i="3"/>
  <c r="P11" i="3"/>
  <c r="P7" i="3"/>
  <c r="X3" i="3"/>
  <c r="Y47" i="3"/>
  <c r="Y43" i="3"/>
  <c r="Y39" i="3"/>
  <c r="Y35" i="3"/>
  <c r="Y31" i="3"/>
  <c r="Y27" i="3"/>
  <c r="Y23" i="3"/>
  <c r="Y19" i="3"/>
  <c r="Y15" i="3"/>
  <c r="Y11" i="3"/>
  <c r="Y7" i="3"/>
  <c r="W50" i="3"/>
  <c r="W46" i="3"/>
  <c r="W42" i="3"/>
  <c r="W38" i="3"/>
  <c r="W34" i="3"/>
  <c r="W30" i="3"/>
  <c r="W26" i="3"/>
  <c r="W22" i="3"/>
  <c r="W18" i="3"/>
  <c r="W14" i="3"/>
  <c r="W10" i="3"/>
  <c r="W6" i="3"/>
  <c r="P50" i="3"/>
  <c r="P46" i="3"/>
  <c r="P42" i="3"/>
  <c r="P38" i="3"/>
  <c r="P34" i="3"/>
  <c r="P30" i="3"/>
  <c r="P26" i="3"/>
  <c r="P22" i="3"/>
  <c r="P18" i="3"/>
  <c r="P14" i="3"/>
  <c r="P10" i="3"/>
  <c r="P6" i="3"/>
  <c r="A54" i="3"/>
  <c r="Z3" i="3" l="1"/>
  <c r="B54" i="3"/>
  <c r="F54" i="3"/>
  <c r="F58" i="3" s="1"/>
  <c r="J54" i="3"/>
  <c r="J58" i="3" s="1"/>
  <c r="C54" i="3"/>
  <c r="G54" i="3"/>
  <c r="I8" i="5" s="1"/>
  <c r="K54" i="3"/>
  <c r="D54" i="3"/>
  <c r="F8" i="5" s="1"/>
  <c r="H54" i="3"/>
  <c r="L54" i="3"/>
  <c r="E54" i="3"/>
  <c r="G8" i="5" s="1"/>
  <c r="I54" i="3"/>
  <c r="I58" i="3" s="1"/>
  <c r="M54" i="3"/>
  <c r="A58" i="3"/>
  <c r="L58" i="3" l="1"/>
  <c r="N8" i="5"/>
  <c r="M58" i="3"/>
  <c r="O8" i="5"/>
  <c r="K58" i="3"/>
  <c r="M8" i="5"/>
  <c r="H8" i="5"/>
  <c r="B58" i="3"/>
  <c r="D8" i="5"/>
  <c r="C58" i="3"/>
  <c r="E8" i="5"/>
  <c r="D58" i="3"/>
  <c r="E58" i="3"/>
  <c r="K8" i="5"/>
  <c r="L8" i="5"/>
  <c r="G58" i="3"/>
  <c r="H58" i="3"/>
  <c r="J8" i="5"/>
  <c r="P38" i="5" l="1"/>
  <c r="S6" i="5"/>
  <c r="A53" i="3"/>
  <c r="A52" i="3"/>
  <c r="B53" i="3" l="1"/>
  <c r="F53" i="3"/>
  <c r="J53" i="3"/>
  <c r="C53" i="3"/>
  <c r="G53" i="3"/>
  <c r="K53" i="3"/>
  <c r="D53" i="3"/>
  <c r="H53" i="3"/>
  <c r="L53" i="3"/>
  <c r="E53" i="3"/>
  <c r="I53" i="3"/>
  <c r="M53" i="3"/>
  <c r="C52" i="3"/>
  <c r="G52" i="3"/>
  <c r="K52" i="3"/>
  <c r="M6" i="5" s="1"/>
  <c r="D52" i="3"/>
  <c r="F6" i="5" s="1"/>
  <c r="H52" i="3"/>
  <c r="L52" i="3"/>
  <c r="E52" i="3"/>
  <c r="I52" i="3"/>
  <c r="I56" i="3" s="1"/>
  <c r="M52" i="3"/>
  <c r="F52" i="3"/>
  <c r="J52" i="3"/>
  <c r="L6" i="5" s="1"/>
  <c r="B52" i="3"/>
  <c r="D6" i="5" s="1"/>
  <c r="V49" i="3"/>
  <c r="V36" i="3"/>
  <c r="V18" i="3"/>
  <c r="V5" i="3"/>
  <c r="V12" i="3"/>
  <c r="J6" i="5"/>
  <c r="E6" i="5"/>
  <c r="G6" i="5"/>
  <c r="H6" i="5"/>
  <c r="A57" i="3"/>
  <c r="G7" i="5"/>
  <c r="F7" i="5"/>
  <c r="H7" i="5"/>
  <c r="I7" i="5"/>
  <c r="A56" i="3"/>
  <c r="I6" i="5"/>
  <c r="M57" i="3" l="1"/>
  <c r="O7" i="5"/>
  <c r="L56" i="3"/>
  <c r="N6" i="5"/>
  <c r="K57" i="3"/>
  <c r="M7" i="5"/>
  <c r="M56" i="3"/>
  <c r="O6" i="5"/>
  <c r="L57" i="3"/>
  <c r="N7" i="5"/>
  <c r="Q3" i="3"/>
  <c r="S3" i="3" s="1"/>
  <c r="C57" i="3"/>
  <c r="E7" i="5"/>
  <c r="B57" i="3"/>
  <c r="D7" i="5"/>
  <c r="B56" i="3"/>
  <c r="F56" i="3"/>
  <c r="F57" i="3"/>
  <c r="E56" i="3"/>
  <c r="E57" i="3"/>
  <c r="D57" i="3"/>
  <c r="D56" i="3"/>
  <c r="C56" i="3"/>
  <c r="H56" i="3"/>
  <c r="V3" i="3"/>
  <c r="K7" i="5"/>
  <c r="I57" i="3"/>
  <c r="J57" i="3"/>
  <c r="L7" i="5"/>
  <c r="J7" i="5"/>
  <c r="H57" i="3"/>
  <c r="G57" i="3"/>
  <c r="Z21" i="3"/>
  <c r="Z49" i="3"/>
  <c r="Z25" i="3"/>
  <c r="Z40" i="3"/>
  <c r="Z10" i="3"/>
  <c r="Z14" i="3"/>
  <c r="Z37" i="3"/>
  <c r="Z42" i="3"/>
  <c r="Z29" i="3"/>
  <c r="Z17" i="3"/>
  <c r="Z41" i="3"/>
  <c r="Z36" i="3"/>
  <c r="Z30" i="3"/>
  <c r="Z33" i="3"/>
  <c r="Z45" i="3"/>
  <c r="Z6" i="3"/>
  <c r="Z26" i="3"/>
  <c r="Z9" i="3"/>
  <c r="Z13" i="3"/>
  <c r="Z34" i="3"/>
  <c r="Z38" i="3"/>
  <c r="Z22" i="3"/>
  <c r="Z20" i="3"/>
  <c r="Z44" i="3"/>
  <c r="Z12" i="3"/>
  <c r="Z32" i="3"/>
  <c r="Z11" i="3"/>
  <c r="Z18" i="3"/>
  <c r="Z24" i="3"/>
  <c r="Z16" i="3"/>
  <c r="Z28" i="3"/>
  <c r="Z48" i="3"/>
  <c r="Z43" i="3"/>
  <c r="Z50" i="3"/>
  <c r="Z23" i="3"/>
  <c r="Z47" i="3"/>
  <c r="Z7" i="3"/>
  <c r="Z19" i="3"/>
  <c r="Z35" i="3"/>
  <c r="Z8" i="3"/>
  <c r="Z15" i="3"/>
  <c r="Z39" i="3"/>
  <c r="Z46" i="3"/>
  <c r="Z27" i="3"/>
  <c r="Z4" i="3"/>
  <c r="Z31" i="3"/>
  <c r="Z5" i="3"/>
  <c r="V10" i="3"/>
  <c r="V44" i="3"/>
  <c r="V43" i="3"/>
  <c r="V50" i="3"/>
  <c r="V39" i="3"/>
  <c r="V23" i="3"/>
  <c r="V14" i="3"/>
  <c r="V46" i="3"/>
  <c r="V42" i="3"/>
  <c r="V17" i="3"/>
  <c r="V45" i="3"/>
  <c r="V41" i="3"/>
  <c r="V37" i="3"/>
  <c r="V33" i="3"/>
  <c r="V29" i="3"/>
  <c r="V25" i="3"/>
  <c r="V21" i="3"/>
  <c r="V16" i="3"/>
  <c r="V8" i="3"/>
  <c r="V4" i="3"/>
  <c r="V47" i="3"/>
  <c r="V35" i="3"/>
  <c r="V31" i="3"/>
  <c r="V27" i="3"/>
  <c r="V6" i="3"/>
  <c r="V38" i="3"/>
  <c r="V34" i="3"/>
  <c r="V30" i="3"/>
  <c r="V26" i="3"/>
  <c r="V22" i="3"/>
  <c r="V13" i="3"/>
  <c r="V9" i="3"/>
  <c r="V48" i="3"/>
  <c r="V40" i="3"/>
  <c r="V32" i="3"/>
  <c r="V28" i="3"/>
  <c r="V24" i="3"/>
  <c r="V19" i="3"/>
  <c r="V15" i="3"/>
  <c r="V11" i="3"/>
  <c r="V7" i="3"/>
  <c r="N44" i="3"/>
  <c r="N36" i="3"/>
  <c r="J56" i="3"/>
  <c r="N18" i="3"/>
  <c r="K6" i="5"/>
  <c r="N5" i="3"/>
  <c r="K56" i="3"/>
  <c r="N49" i="3"/>
  <c r="N12" i="3"/>
  <c r="G56" i="3"/>
  <c r="N25" i="3"/>
  <c r="N48" i="3"/>
  <c r="N40" i="3"/>
  <c r="N32" i="3"/>
  <c r="N28" i="3"/>
  <c r="N19" i="3"/>
  <c r="N15" i="3"/>
  <c r="N11" i="3"/>
  <c r="N33" i="3"/>
  <c r="N16" i="3"/>
  <c r="N47" i="3"/>
  <c r="N43" i="3"/>
  <c r="N39" i="3"/>
  <c r="N35" i="3"/>
  <c r="N31" i="3"/>
  <c r="N27" i="3"/>
  <c r="N23" i="3"/>
  <c r="N14" i="3"/>
  <c r="N10" i="3"/>
  <c r="N4" i="3"/>
  <c r="N50" i="3"/>
  <c r="N42" i="3"/>
  <c r="N38" i="3"/>
  <c r="N30" i="3"/>
  <c r="N26" i="3"/>
  <c r="N22" i="3"/>
  <c r="N17" i="3"/>
  <c r="N9" i="3"/>
  <c r="N20" i="3"/>
  <c r="N46" i="3"/>
  <c r="N34" i="3"/>
  <c r="N13" i="3"/>
  <c r="N8" i="3"/>
  <c r="N24" i="3"/>
  <c r="N7" i="3"/>
  <c r="N6" i="3"/>
  <c r="N3" i="3"/>
  <c r="N45" i="3"/>
  <c r="N41" i="3"/>
  <c r="N37" i="3"/>
  <c r="N29" i="3"/>
  <c r="N21" i="3"/>
  <c r="AA3" i="3" l="1"/>
  <c r="AA5" i="3"/>
  <c r="AA21" i="3"/>
  <c r="AA31" i="3"/>
  <c r="AA42" i="3"/>
  <c r="AA19" i="3"/>
  <c r="AA20" i="3"/>
  <c r="AA9" i="3"/>
  <c r="AA6" i="3"/>
  <c r="AA4" i="3"/>
  <c r="AA49" i="3"/>
  <c r="AA50" i="3"/>
  <c r="AA15" i="3"/>
  <c r="AA7" i="3"/>
  <c r="AA41" i="3"/>
  <c r="AA30" i="3"/>
  <c r="AA11" i="3"/>
  <c r="AA25" i="3"/>
  <c r="AA34" i="3"/>
  <c r="AA37" i="3"/>
  <c r="AA46" i="3"/>
  <c r="AA39" i="3"/>
  <c r="AA22" i="3"/>
  <c r="AA36" i="3"/>
  <c r="AA12" i="3"/>
  <c r="AA24" i="3"/>
  <c r="AA10" i="3"/>
  <c r="AA43" i="3"/>
  <c r="AA8" i="3"/>
  <c r="AA26" i="3"/>
  <c r="AA44" i="3"/>
  <c r="AA47" i="3"/>
  <c r="AA14" i="3"/>
  <c r="AA16" i="3"/>
  <c r="AA13" i="3"/>
  <c r="AA27" i="3"/>
  <c r="AA33" i="3"/>
  <c r="AA29" i="3"/>
  <c r="AA17" i="3"/>
  <c r="AA38" i="3"/>
  <c r="AA35" i="3"/>
  <c r="AA45" i="3"/>
  <c r="AA40" i="3"/>
  <c r="AA23" i="3"/>
  <c r="AA18" i="3"/>
  <c r="AA32" i="3"/>
  <c r="AA48" i="3"/>
  <c r="AA28" i="3"/>
  <c r="Q20" i="3"/>
  <c r="S20" i="3" s="1"/>
  <c r="V20" i="3"/>
  <c r="Q19" i="3"/>
  <c r="S19" i="3" s="1"/>
  <c r="Q49" i="3"/>
  <c r="S49" i="3" s="1"/>
  <c r="Q24" i="3"/>
  <c r="S24" i="3" s="1"/>
  <c r="Q40" i="3"/>
  <c r="S40" i="3" s="1"/>
  <c r="Q30" i="3"/>
  <c r="S30" i="3" s="1"/>
  <c r="Q27" i="3"/>
  <c r="S27" i="3" s="1"/>
  <c r="Q16" i="3"/>
  <c r="S16" i="3" s="1"/>
  <c r="Q33" i="3"/>
  <c r="S33" i="3" s="1"/>
  <c r="Q14" i="3"/>
  <c r="S14" i="3" s="1"/>
  <c r="Q5" i="3"/>
  <c r="S5" i="3" s="1"/>
  <c r="Q50" i="3"/>
  <c r="S50" i="3" s="1"/>
  <c r="Q23" i="3"/>
  <c r="S23" i="3" s="1"/>
  <c r="Q29" i="3"/>
  <c r="S29" i="3" s="1"/>
  <c r="Q45" i="3"/>
  <c r="S45" i="3" s="1"/>
  <c r="Q6" i="3"/>
  <c r="S6" i="3" s="1"/>
  <c r="Q11" i="3"/>
  <c r="S11" i="3" s="1"/>
  <c r="Q28" i="3"/>
  <c r="S28" i="3" s="1"/>
  <c r="Q44" i="3"/>
  <c r="S44" i="3" s="1"/>
  <c r="Q13" i="3"/>
  <c r="S13" i="3" s="1"/>
  <c r="Q34" i="3"/>
  <c r="S34" i="3" s="1"/>
  <c r="Q10" i="3"/>
  <c r="S10" i="3" s="1"/>
  <c r="Q31" i="3"/>
  <c r="S31" i="3" s="1"/>
  <c r="Q4" i="3"/>
  <c r="S4" i="3" s="1"/>
  <c r="Q21" i="3"/>
  <c r="S21" i="3" s="1"/>
  <c r="Q37" i="3"/>
  <c r="S37" i="3" s="1"/>
  <c r="Q17" i="3"/>
  <c r="S17" i="3" s="1"/>
  <c r="Q39" i="3"/>
  <c r="S39" i="3" s="1"/>
  <c r="Q36" i="3"/>
  <c r="S36" i="3" s="1"/>
  <c r="Q26" i="3"/>
  <c r="S26" i="3" s="1"/>
  <c r="Q47" i="3"/>
  <c r="S47" i="3" s="1"/>
  <c r="Q12" i="3"/>
  <c r="S12" i="3" s="1"/>
  <c r="Q46" i="3"/>
  <c r="S46" i="3" s="1"/>
  <c r="Q7" i="3"/>
  <c r="S7" i="3" s="1"/>
  <c r="Q9" i="3"/>
  <c r="S9" i="3" s="1"/>
  <c r="Q15" i="3"/>
  <c r="S15" i="3" s="1"/>
  <c r="Q32" i="3"/>
  <c r="S32" i="3" s="1"/>
  <c r="Q48" i="3"/>
  <c r="S48" i="3" s="1"/>
  <c r="Q22" i="3"/>
  <c r="S22" i="3" s="1"/>
  <c r="Q38" i="3"/>
  <c r="S38" i="3" s="1"/>
  <c r="Q18" i="3"/>
  <c r="S18" i="3" s="1"/>
  <c r="Q35" i="3"/>
  <c r="S35" i="3" s="1"/>
  <c r="Q8" i="3"/>
  <c r="S8" i="3" s="1"/>
  <c r="Q25" i="3"/>
  <c r="S25" i="3" s="1"/>
  <c r="Q41" i="3"/>
  <c r="S41" i="3" s="1"/>
  <c r="Q42" i="3"/>
  <c r="S42" i="3" s="1"/>
  <c r="Q43" i="3"/>
  <c r="S43" i="3" s="1"/>
  <c r="Z58" i="3" l="1"/>
  <c r="T3" i="3"/>
  <c r="Z59" i="3"/>
  <c r="Z61" i="3"/>
  <c r="Z62" i="3"/>
  <c r="Z63" i="3"/>
  <c r="Z60" i="3"/>
  <c r="Z66" i="3"/>
  <c r="Z65" i="3"/>
  <c r="Z64" i="3"/>
  <c r="Z67" i="3"/>
  <c r="T43" i="3"/>
  <c r="T8" i="3"/>
  <c r="T9" i="3"/>
  <c r="T17" i="3"/>
  <c r="T31" i="3"/>
  <c r="T45" i="3"/>
  <c r="T42" i="3"/>
  <c r="T35" i="3"/>
  <c r="T7" i="3"/>
  <c r="T37" i="3"/>
  <c r="T28" i="3"/>
  <c r="T29" i="3"/>
  <c r="T14" i="3"/>
  <c r="T27" i="3"/>
  <c r="T19" i="3"/>
  <c r="T41" i="3"/>
  <c r="T18" i="3"/>
  <c r="T32" i="3"/>
  <c r="T46" i="3"/>
  <c r="T36" i="3"/>
  <c r="T21" i="3"/>
  <c r="T34" i="3"/>
  <c r="T11" i="3"/>
  <c r="T23" i="3"/>
  <c r="T33" i="3"/>
  <c r="T30" i="3"/>
  <c r="T20" i="3"/>
  <c r="T22" i="3"/>
  <c r="T47" i="3"/>
  <c r="T44" i="3"/>
  <c r="T5" i="3"/>
  <c r="T24" i="3"/>
  <c r="T48" i="3"/>
  <c r="T26" i="3"/>
  <c r="T10" i="3"/>
  <c r="T25" i="3"/>
  <c r="T38" i="3"/>
  <c r="T15" i="3"/>
  <c r="T12" i="3"/>
  <c r="T39" i="3"/>
  <c r="T4" i="3"/>
  <c r="T13" i="3"/>
  <c r="T6" i="3"/>
  <c r="T50" i="3"/>
  <c r="T16" i="3"/>
  <c r="T40" i="3"/>
  <c r="T49" i="3"/>
  <c r="U58" i="3" l="1"/>
  <c r="V58" i="3" s="1"/>
  <c r="Q45" i="5"/>
  <c r="AB65" i="3"/>
  <c r="S45" i="5" s="1"/>
  <c r="AC65" i="3"/>
  <c r="T45" i="5" s="1"/>
  <c r="AA65" i="3"/>
  <c r="Q38" i="5"/>
  <c r="AC58" i="3"/>
  <c r="T38" i="5" s="1"/>
  <c r="AA58" i="3"/>
  <c r="AB58" i="3"/>
  <c r="S38" i="5" s="1"/>
  <c r="Q46" i="5"/>
  <c r="AB66" i="3"/>
  <c r="S46" i="5" s="1"/>
  <c r="AC66" i="3"/>
  <c r="T46" i="5" s="1"/>
  <c r="AA66" i="3"/>
  <c r="Q42" i="5"/>
  <c r="AB62" i="3"/>
  <c r="S42" i="5" s="1"/>
  <c r="AC62" i="3"/>
  <c r="T42" i="5" s="1"/>
  <c r="AA62" i="3"/>
  <c r="Q47" i="5"/>
  <c r="AC67" i="3"/>
  <c r="T47" i="5" s="1"/>
  <c r="AA67" i="3"/>
  <c r="AB67" i="3"/>
  <c r="S47" i="5" s="1"/>
  <c r="Q40" i="5"/>
  <c r="AB60" i="3"/>
  <c r="S40" i="5" s="1"/>
  <c r="AC60" i="3"/>
  <c r="T40" i="5" s="1"/>
  <c r="AA60" i="3"/>
  <c r="Q41" i="5"/>
  <c r="AB61" i="3"/>
  <c r="S41" i="5" s="1"/>
  <c r="AC61" i="3"/>
  <c r="T41" i="5" s="1"/>
  <c r="AA61" i="3"/>
  <c r="Q44" i="5"/>
  <c r="AB64" i="3"/>
  <c r="S44" i="5" s="1"/>
  <c r="AC64" i="3"/>
  <c r="T44" i="5" s="1"/>
  <c r="AA64" i="3"/>
  <c r="Q43" i="5"/>
  <c r="AC63" i="3"/>
  <c r="T43" i="5" s="1"/>
  <c r="AA63" i="3"/>
  <c r="AB63" i="3"/>
  <c r="S43" i="5" s="1"/>
  <c r="Q39" i="5"/>
  <c r="AC59" i="3"/>
  <c r="T39" i="5" s="1"/>
  <c r="AA59" i="3"/>
  <c r="AB59" i="3"/>
  <c r="S39" i="5" s="1"/>
  <c r="U62" i="3"/>
  <c r="U65" i="3"/>
  <c r="U67" i="3"/>
  <c r="U66" i="3"/>
  <c r="U59" i="3"/>
  <c r="U60" i="3"/>
  <c r="U63" i="3"/>
  <c r="U61" i="3"/>
  <c r="U64" i="3"/>
  <c r="AD61" i="3" l="1"/>
  <c r="R41" i="5"/>
  <c r="R46" i="5"/>
  <c r="AD66" i="3"/>
  <c r="AD65" i="3"/>
  <c r="R45" i="5"/>
  <c r="R39" i="5"/>
  <c r="AD59" i="3"/>
  <c r="R44" i="5"/>
  <c r="AD64" i="3"/>
  <c r="R40" i="5"/>
  <c r="AD60" i="3"/>
  <c r="R42" i="5"/>
  <c r="AD62" i="3"/>
  <c r="R43" i="5"/>
  <c r="AD63" i="3"/>
  <c r="R47" i="5"/>
  <c r="AD67" i="3"/>
  <c r="R38" i="5"/>
  <c r="AD58" i="3"/>
  <c r="T6" i="5"/>
  <c r="U6" i="5"/>
  <c r="V60" i="3"/>
  <c r="T8" i="5"/>
  <c r="V67" i="3"/>
  <c r="T15" i="5"/>
  <c r="V63" i="3"/>
  <c r="T11" i="5"/>
  <c r="V64" i="3"/>
  <c r="T12" i="5"/>
  <c r="V59" i="3"/>
  <c r="T7" i="5"/>
  <c r="T13" i="5"/>
  <c r="V65" i="3"/>
  <c r="T9" i="5"/>
  <c r="V61" i="3"/>
  <c r="V66" i="3"/>
  <c r="T14" i="5"/>
  <c r="V62" i="3"/>
  <c r="T10" i="5"/>
  <c r="U14" i="5" l="1"/>
  <c r="T59" i="3"/>
  <c r="U9" i="5"/>
  <c r="Y59" i="3"/>
  <c r="Y60" i="3" s="1"/>
  <c r="Y61" i="3" s="1"/>
  <c r="Y62" i="3" s="1"/>
  <c r="Y63" i="3" s="1"/>
  <c r="Y64" i="3" s="1"/>
  <c r="Y65" i="3" s="1"/>
  <c r="U10" i="5"/>
  <c r="U11" i="5"/>
  <c r="U13" i="5"/>
  <c r="U12" i="5"/>
  <c r="U15" i="5"/>
  <c r="U7" i="5"/>
  <c r="U8" i="5"/>
  <c r="Y66" i="3" l="1"/>
  <c r="Y67" i="3" s="1"/>
  <c r="S7" i="5"/>
  <c r="T60" i="3"/>
  <c r="P39" i="5"/>
  <c r="T61" i="3" l="1"/>
  <c r="S9" i="5" s="1"/>
  <c r="S8" i="5"/>
  <c r="P40" i="5"/>
  <c r="T62" i="3" l="1"/>
  <c r="S10" i="5" s="1"/>
  <c r="P41" i="5"/>
  <c r="T63" i="3" l="1"/>
  <c r="S11" i="5" s="1"/>
  <c r="P42" i="5"/>
  <c r="T64" i="3" l="1"/>
  <c r="S12" i="5" s="1"/>
  <c r="P43" i="5"/>
  <c r="T65" i="3" l="1"/>
  <c r="P44" i="5"/>
  <c r="S13" i="5" l="1"/>
  <c r="T66" i="3"/>
  <c r="S14" i="5" s="1"/>
  <c r="P45" i="5"/>
  <c r="T67" i="3" l="1"/>
  <c r="P47" i="5"/>
  <c r="P46" i="5"/>
  <c r="S15" i="5" l="1"/>
</calcChain>
</file>

<file path=xl/sharedStrings.xml><?xml version="1.0" encoding="utf-8"?>
<sst xmlns="http://schemas.openxmlformats.org/spreadsheetml/2006/main" count="810" uniqueCount="110">
  <si>
    <t>España</t>
  </si>
  <si>
    <t>Portugal</t>
  </si>
  <si>
    <t>Suiza</t>
  </si>
  <si>
    <t>Eslovenia</t>
  </si>
  <si>
    <t>Islandia</t>
  </si>
  <si>
    <t>Andorra</t>
  </si>
  <si>
    <t>Irlanda</t>
  </si>
  <si>
    <t>Moldavia</t>
  </si>
  <si>
    <t>Hungría</t>
  </si>
  <si>
    <t>Malta</t>
  </si>
  <si>
    <t>Italia</t>
  </si>
  <si>
    <t>Albania</t>
  </si>
  <si>
    <t>Alemania</t>
  </si>
  <si>
    <t>Armenia</t>
  </si>
  <si>
    <t>Australia</t>
  </si>
  <si>
    <t>Austria</t>
  </si>
  <si>
    <t>Azerbaiyán</t>
  </si>
  <si>
    <t>Bélgica</t>
  </si>
  <si>
    <t>Bielorrusia</t>
  </si>
  <si>
    <t>Bosnia y Herzegovina</t>
  </si>
  <si>
    <t>Bulgaria</t>
  </si>
  <si>
    <t>Chequia</t>
  </si>
  <si>
    <t>Chipre</t>
  </si>
  <si>
    <t>Croacia</t>
  </si>
  <si>
    <t>Dinamarca</t>
  </si>
  <si>
    <t>Eslovaquia</t>
  </si>
  <si>
    <t>Estonia</t>
  </si>
  <si>
    <t>Finlandia</t>
  </si>
  <si>
    <t>Francia</t>
  </si>
  <si>
    <t>Georgia</t>
  </si>
  <si>
    <t>Grecia</t>
  </si>
  <si>
    <t>Israel</t>
  </si>
  <si>
    <t>Letonia</t>
  </si>
  <si>
    <t>Lituania</t>
  </si>
  <si>
    <t>Macedonia del Norte</t>
  </si>
  <si>
    <t>Mónaco</t>
  </si>
  <si>
    <t>Montenegro</t>
  </si>
  <si>
    <t>Noruega</t>
  </si>
  <si>
    <t>Países Bajos</t>
  </si>
  <si>
    <t>Polonia</t>
  </si>
  <si>
    <t>Reino Unido</t>
  </si>
  <si>
    <t>Rumanía</t>
  </si>
  <si>
    <t>Rusia</t>
  </si>
  <si>
    <t>San Marino</t>
  </si>
  <si>
    <t>Serbia</t>
  </si>
  <si>
    <t>Suecia</t>
  </si>
  <si>
    <t>Turquía</t>
  </si>
  <si>
    <t>Ucrania</t>
  </si>
  <si>
    <t>Azerbaijan</t>
  </si>
  <si>
    <t>Belarus</t>
  </si>
  <si>
    <t>Belgium</t>
  </si>
  <si>
    <t>Cyprus</t>
  </si>
  <si>
    <t>Croatia</t>
  </si>
  <si>
    <t>Czech Republic</t>
  </si>
  <si>
    <t>Denmark</t>
  </si>
  <si>
    <t>Finland</t>
  </si>
  <si>
    <t>France</t>
  </si>
  <si>
    <t>Germany</t>
  </si>
  <si>
    <t>Greece</t>
  </si>
  <si>
    <t>Hungary</t>
  </si>
  <si>
    <t>Iceland</t>
  </si>
  <si>
    <t>Ireland</t>
  </si>
  <si>
    <t>Italy</t>
  </si>
  <si>
    <t>Latvia</t>
  </si>
  <si>
    <t>Lithuania</t>
  </si>
  <si>
    <t>North Macedonia</t>
  </si>
  <si>
    <t>Moldova</t>
  </si>
  <si>
    <t>Netherlands</t>
  </si>
  <si>
    <t>Norway</t>
  </si>
  <si>
    <t>Poland</t>
  </si>
  <si>
    <t>Romania</t>
  </si>
  <si>
    <t>Slovenia</t>
  </si>
  <si>
    <t>Spain</t>
  </si>
  <si>
    <t>Sweden</t>
  </si>
  <si>
    <t>Switzerland</t>
  </si>
  <si>
    <t>Ukraine</t>
  </si>
  <si>
    <t>United Kingdom</t>
  </si>
  <si>
    <t>Russia</t>
  </si>
  <si>
    <t>WIKIPEDIA</t>
  </si>
  <si>
    <t>Bosnia &amp; Herzegovina</t>
  </si>
  <si>
    <t>Luxembourg</t>
  </si>
  <si>
    <t>Monaco</t>
  </si>
  <si>
    <t>Morocco</t>
  </si>
  <si>
    <t>Serbia &amp; Montenegro</t>
  </si>
  <si>
    <t>Slovakia</t>
  </si>
  <si>
    <t>Turkey</t>
  </si>
  <si>
    <t>Yugoslavia</t>
  </si>
  <si>
    <t>Español</t>
  </si>
  <si>
    <t>Luxemburgo</t>
  </si>
  <si>
    <t>Marruecos</t>
  </si>
  <si>
    <t>Serbia y Montenegro</t>
  </si>
  <si>
    <t>País 1</t>
  </si>
  <si>
    <t>País 2</t>
  </si>
  <si>
    <t>TOP10</t>
  </si>
  <si>
    <t>País</t>
  </si>
  <si>
    <t>Promedio</t>
  </si>
  <si>
    <t>ORO</t>
  </si>
  <si>
    <t>PLATA</t>
  </si>
  <si>
    <t>BRONCE</t>
  </si>
  <si>
    <t>A) COMPARATIVA</t>
  </si>
  <si>
    <t>B) TOP10 - PROMEDIOS</t>
  </si>
  <si>
    <t>C) TOP10 - MEDALLERO</t>
  </si>
  <si>
    <t>Creado por Jesús Manuel Rodrigo Céspedes para www.eurovision-spain.com</t>
  </si>
  <si>
    <t>Correo de contacto: jesusm@eurovision-spain.com</t>
  </si>
  <si>
    <t>or</t>
  </si>
  <si>
    <t>País 3</t>
  </si>
  <si>
    <t>Macedonia Del Norte</t>
  </si>
  <si>
    <t/>
  </si>
  <si>
    <t>Selecciona</t>
  </si>
  <si>
    <t xml:space="preserve">                 EUROLABTOP 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</si>
</sst>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3" borderId="0" xfId="0" applyFill="1"/>
    <xf numFmtId="0" fontId="0" fillId="3" borderId="1" xfId="0" applyFill="1" applyBorder="1"/>
    <xf numFmtId="0" fontId="0" fillId="4" borderId="0" xfId="0" applyFill="1"/>
    <xf numFmtId="0" fontId="0" fillId="4" borderId="8" xfId="0" applyFill="1" applyBorder="1"/>
    <xf numFmtId="0" fontId="4" fillId="0" borderId="0" xfId="0" applyFont="1"/>
    <xf numFmtId="0" fontId="3" fillId="4" borderId="3" xfId="0" applyFont="1" applyFill="1" applyBorder="1" applyAlignment="1">
      <alignment horizontal="left"/>
    </xf>
    <xf numFmtId="0" fontId="3" fillId="4" borderId="4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0" fillId="3" borderId="0" xfId="0" applyFill="1" applyProtection="1">
      <protection locked="0"/>
    </xf>
    <xf numFmtId="0" fontId="0" fillId="3" borderId="7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0" borderId="0" xfId="0" applyProtection="1">
      <protection hidden="1"/>
    </xf>
    <xf numFmtId="0" fontId="1" fillId="4" borderId="2" xfId="0" applyFont="1" applyFill="1" applyBorder="1" applyAlignment="1" applyProtection="1">
      <alignment horizontal="center"/>
      <protection hidden="1"/>
    </xf>
    <xf numFmtId="0" fontId="1" fillId="4" borderId="3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8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1" fillId="4" borderId="3" xfId="0" applyFont="1" applyFill="1" applyBorder="1" applyProtection="1">
      <protection hidden="1"/>
    </xf>
    <xf numFmtId="0" fontId="1" fillId="3" borderId="14" xfId="0" applyFont="1" applyFill="1" applyBorder="1" applyProtection="1">
      <protection hidden="1"/>
    </xf>
    <xf numFmtId="0" fontId="0" fillId="3" borderId="0" xfId="0" applyFill="1" applyProtection="1">
      <protection hidden="1"/>
    </xf>
    <xf numFmtId="2" fontId="0" fillId="3" borderId="7" xfId="0" applyNumberFormat="1" applyFill="1" applyBorder="1" applyAlignment="1" applyProtection="1">
      <alignment horizontal="center"/>
      <protection hidden="1"/>
    </xf>
    <xf numFmtId="0" fontId="1" fillId="3" borderId="13" xfId="0" applyFont="1" applyFill="1" applyBorder="1" applyProtection="1">
      <protection hidden="1"/>
    </xf>
    <xf numFmtId="0" fontId="0" fillId="3" borderId="8" xfId="0" applyFill="1" applyBorder="1" applyProtection="1">
      <protection hidden="1"/>
    </xf>
    <xf numFmtId="2" fontId="0" fillId="3" borderId="9" xfId="0" applyNumberFormat="1" applyFill="1" applyBorder="1" applyAlignment="1" applyProtection="1">
      <alignment horizontal="center"/>
      <protection hidden="1"/>
    </xf>
    <xf numFmtId="0" fontId="1" fillId="8" borderId="3" xfId="0" applyFont="1" applyFill="1" applyBorder="1" applyAlignment="1" applyProtection="1">
      <alignment horizontal="center"/>
      <protection hidden="1"/>
    </xf>
    <xf numFmtId="0" fontId="1" fillId="9" borderId="3" xfId="0" applyFont="1" applyFill="1" applyBorder="1" applyAlignment="1" applyProtection="1">
      <alignment horizontal="center"/>
      <protection hidden="1"/>
    </xf>
    <xf numFmtId="0" fontId="1" fillId="10" borderId="4" xfId="0" applyFont="1" applyFill="1" applyBorder="1" applyAlignment="1" applyProtection="1">
      <alignment horizontal="center"/>
      <protection hidden="1"/>
    </xf>
    <xf numFmtId="0" fontId="0" fillId="3" borderId="15" xfId="0" applyFill="1" applyBorder="1" applyProtection="1">
      <protection locked="0" hidden="1"/>
    </xf>
    <xf numFmtId="0" fontId="0" fillId="3" borderId="6" xfId="0" applyFill="1" applyBorder="1" applyProtection="1">
      <protection locked="0" hidden="1"/>
    </xf>
    <xf numFmtId="0" fontId="0" fillId="4" borderId="0" xfId="0" applyFill="1" applyProtection="1">
      <protection locked="0"/>
    </xf>
    <xf numFmtId="0" fontId="0" fillId="3" borderId="5" xfId="0" applyFill="1" applyBorder="1" applyProtection="1">
      <protection locked="0" hidden="1"/>
    </xf>
    <xf numFmtId="0" fontId="1" fillId="4" borderId="10" xfId="0" applyFont="1" applyFill="1" applyBorder="1" applyProtection="1">
      <protection hidden="1"/>
    </xf>
    <xf numFmtId="0" fontId="1" fillId="4" borderId="14" xfId="0" applyFont="1" applyFill="1" applyBorder="1" applyProtection="1">
      <protection hidden="1"/>
    </xf>
    <xf numFmtId="0" fontId="1" fillId="4" borderId="13" xfId="0" applyFont="1" applyFill="1" applyBorder="1" applyProtection="1">
      <protection hidden="1"/>
    </xf>
    <xf numFmtId="0" fontId="0" fillId="3" borderId="11" xfId="0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12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0" fillId="4" borderId="7" xfId="0" applyFill="1" applyBorder="1"/>
    <xf numFmtId="0" fontId="0" fillId="4" borderId="9" xfId="0" applyFill="1" applyBorder="1"/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CÁLCULOS!$A$56</c:f>
              <c:strCache>
                <c:ptCount val="1"/>
                <c:pt idx="0">
                  <c:v>0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10"/>
            <c:spPr>
              <a:solidFill>
                <a:srgbClr val="00B0F0"/>
              </a:solidFill>
              <a:ln w="57150">
                <a:solidFill>
                  <a:srgbClr val="00B0F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numRef>
              <c:f>CÁLCULOS!$B$55:$M$55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CÁLCULOS!$B$56:$M$56</c:f>
              <c:numCache>
                <c:formatCode>General</c:formatCode>
                <c:ptCount val="12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1-4D7E-8B4A-6B0019E464BD}"/>
            </c:ext>
          </c:extLst>
        </c:ser>
        <c:ser>
          <c:idx val="1"/>
          <c:order val="1"/>
          <c:tx>
            <c:strRef>
              <c:f>CÁLCULOS!$A$57</c:f>
              <c:strCache>
                <c:ptCount val="1"/>
                <c:pt idx="0">
                  <c:v>0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10"/>
            <c:spPr>
              <a:solidFill>
                <a:srgbClr val="FF0000"/>
              </a:solidFill>
              <a:ln w="5715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numRef>
              <c:f>CÁLCULOS!$B$55:$M$55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CÁLCULOS!$B$57:$M$57</c:f>
              <c:numCache>
                <c:formatCode>General</c:formatCode>
                <c:ptCount val="12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B1-4D7E-8B4A-6B0019E464BD}"/>
            </c:ext>
          </c:extLst>
        </c:ser>
        <c:ser>
          <c:idx val="2"/>
          <c:order val="2"/>
          <c:tx>
            <c:strRef>
              <c:f>CÁLCULOS!$A$58</c:f>
              <c:strCache>
                <c:ptCount val="1"/>
                <c:pt idx="0">
                  <c:v>0</c:v>
                </c:pt>
              </c:strCache>
            </c:strRef>
          </c:tx>
          <c:spPr>
            <a:ln w="571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rgbClr val="92D050"/>
              </a:solidFill>
              <a:ln w="57150">
                <a:solidFill>
                  <a:srgbClr val="92D050"/>
                </a:solidFill>
              </a:ln>
              <a:effectLst/>
            </c:spPr>
          </c:marker>
          <c:cat>
            <c:numRef>
              <c:f>CÁLCULOS!$B$55:$M$55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CÁLCULOS!$B$58:$M$58</c:f>
              <c:numCache>
                <c:formatCode>General</c:formatCode>
                <c:ptCount val="12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B-4056-B24D-7DB44AAB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480352"/>
        <c:axId val="504477728"/>
      </c:lineChart>
      <c:catAx>
        <c:axId val="504480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477728"/>
        <c:crosses val="autoZero"/>
        <c:auto val="1"/>
        <c:lblAlgn val="ctr"/>
        <c:lblOffset val="100"/>
        <c:noMultiLvlLbl val="0"/>
      </c:catAx>
      <c:valAx>
        <c:axId val="504477728"/>
        <c:scaling>
          <c:orientation val="maxMin"/>
          <c:max val="43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480352"/>
        <c:crosses val="autoZero"/>
        <c:crossBetween val="between"/>
        <c:majorUnit val="2"/>
        <c:min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RESULTADOS!$T$6:$T$15</c:f>
              <c:strCache>
                <c:ptCount val="10"/>
                <c:pt idx="0">
                  <c:v>Albania</c:v>
                </c:pt>
                <c:pt idx="1">
                  <c:v>Alemania</c:v>
                </c:pt>
                <c:pt idx="2">
                  <c:v>Andorra</c:v>
                </c:pt>
                <c:pt idx="3">
                  <c:v>Armenia</c:v>
                </c:pt>
                <c:pt idx="4">
                  <c:v>Australia</c:v>
                </c:pt>
                <c:pt idx="5">
                  <c:v>Austria</c:v>
                </c:pt>
                <c:pt idx="6">
                  <c:v>Azerbaiyán</c:v>
                </c:pt>
                <c:pt idx="7">
                  <c:v>Bélgica</c:v>
                </c:pt>
                <c:pt idx="8">
                  <c:v>Bielorrusia</c:v>
                </c:pt>
                <c:pt idx="9">
                  <c:v>Bosnia y Herzegovina</c:v>
                </c:pt>
              </c:strCache>
            </c:strRef>
          </c:cat>
          <c:val>
            <c:numRef>
              <c:f>RESULTADOS!$U$6:$U$15</c:f>
              <c:numCache>
                <c:formatCode>0.00</c:formatCode>
                <c:ptCount val="10"/>
                <c:pt idx="0">
                  <c:v>999</c:v>
                </c:pt>
                <c:pt idx="1">
                  <c:v>999</c:v>
                </c:pt>
                <c:pt idx="2">
                  <c:v>999</c:v>
                </c:pt>
                <c:pt idx="3">
                  <c:v>999</c:v>
                </c:pt>
                <c:pt idx="4">
                  <c:v>999</c:v>
                </c:pt>
                <c:pt idx="5">
                  <c:v>999</c:v>
                </c:pt>
                <c:pt idx="6">
                  <c:v>999</c:v>
                </c:pt>
                <c:pt idx="7">
                  <c:v>999</c:v>
                </c:pt>
                <c:pt idx="8">
                  <c:v>999</c:v>
                </c:pt>
                <c:pt idx="9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4-4A14-888D-47E20BDBC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45951328"/>
        <c:axId val="545950344"/>
      </c:barChart>
      <c:catAx>
        <c:axId val="545951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5950344"/>
        <c:crosses val="autoZero"/>
        <c:auto val="1"/>
        <c:lblAlgn val="ctr"/>
        <c:lblOffset val="100"/>
        <c:noMultiLvlLbl val="0"/>
      </c:catAx>
      <c:valAx>
        <c:axId val="545950344"/>
        <c:scaling>
          <c:orientation val="minMax"/>
          <c:min val="1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595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12700</xdr:rowOff>
    </xdr:from>
    <xdr:to>
      <xdr:col>15</xdr:col>
      <xdr:colOff>0</xdr:colOff>
      <xdr:row>31</xdr:row>
      <xdr:rowOff>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9A79C4-A330-41FC-A734-79FE8F4C1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0</xdr:colOff>
      <xdr:row>31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14B1CC-3039-4AE8-915F-528C044962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A1E2A-3751-4639-878D-65BB50D870DE}">
  <dimension ref="A1:U47"/>
  <sheetViews>
    <sheetView showGridLines="0"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U2"/>
    </sheetView>
  </sheetViews>
  <sheetFormatPr baseColWidth="10" defaultRowHeight="15" x14ac:dyDescent="0.25"/>
  <cols>
    <col min="2" max="11" width="19.7109375" bestFit="1" customWidth="1"/>
    <col min="12" max="13" width="19.7109375" customWidth="1"/>
    <col min="14" max="14" width="0.7109375" customWidth="1"/>
    <col min="15" max="15" width="4.28515625" customWidth="1"/>
  </cols>
  <sheetData>
    <row r="1" spans="1:21" x14ac:dyDescent="0.25">
      <c r="A1" s="46" t="s">
        <v>109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8"/>
    </row>
    <row r="2" spans="1:21" ht="15.75" thickBot="1" x14ac:dyDescent="0.3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1"/>
    </row>
    <row r="3" spans="1:21" ht="15.75" thickBot="1" x14ac:dyDescent="0.3"/>
    <row r="4" spans="1:21" ht="19.5" thickBot="1" x14ac:dyDescent="0.35">
      <c r="A4" s="2"/>
      <c r="B4" s="6">
        <v>2012</v>
      </c>
      <c r="C4" s="6">
        <v>2013</v>
      </c>
      <c r="D4" s="6">
        <v>2014</v>
      </c>
      <c r="E4" s="6">
        <v>2015</v>
      </c>
      <c r="F4" s="6">
        <v>2016</v>
      </c>
      <c r="G4" s="6">
        <v>2017</v>
      </c>
      <c r="H4" s="6">
        <v>2018</v>
      </c>
      <c r="I4" s="6">
        <v>2019</v>
      </c>
      <c r="J4" s="6">
        <v>2020</v>
      </c>
      <c r="K4" s="6">
        <v>2021</v>
      </c>
      <c r="L4" s="6">
        <v>2022</v>
      </c>
      <c r="M4" s="7">
        <v>2023</v>
      </c>
      <c r="N4" s="1"/>
    </row>
    <row r="5" spans="1:21" x14ac:dyDescent="0.25">
      <c r="A5" s="8">
        <v>1</v>
      </c>
      <c r="B5" s="10"/>
      <c r="C5" s="10"/>
      <c r="D5" s="10"/>
      <c r="E5" s="10"/>
      <c r="F5" s="10"/>
      <c r="G5" s="10"/>
      <c r="H5" s="10"/>
      <c r="I5" s="10"/>
      <c r="J5" s="10"/>
      <c r="K5" s="43"/>
      <c r="L5" s="43"/>
      <c r="M5" s="42"/>
      <c r="N5" s="1">
        <v>1</v>
      </c>
    </row>
    <row r="6" spans="1:21" x14ac:dyDescent="0.25">
      <c r="A6" s="8">
        <v>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1"/>
      <c r="N6" s="1">
        <v>2</v>
      </c>
      <c r="P6" s="5" t="s">
        <v>102</v>
      </c>
    </row>
    <row r="7" spans="1:21" x14ac:dyDescent="0.25">
      <c r="A7" s="8">
        <v>3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  <c r="N7" s="1">
        <v>3</v>
      </c>
      <c r="P7" s="5" t="s">
        <v>103</v>
      </c>
    </row>
    <row r="8" spans="1:21" x14ac:dyDescent="0.25">
      <c r="A8" s="8">
        <v>4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1"/>
      <c r="N8" s="1">
        <v>4</v>
      </c>
    </row>
    <row r="9" spans="1:21" x14ac:dyDescent="0.25">
      <c r="A9" s="8">
        <v>5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1"/>
      <c r="N9" s="1">
        <v>5</v>
      </c>
    </row>
    <row r="10" spans="1:21" x14ac:dyDescent="0.25">
      <c r="A10" s="8">
        <v>6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1"/>
      <c r="N10" s="1">
        <v>6</v>
      </c>
    </row>
    <row r="11" spans="1:21" x14ac:dyDescent="0.25">
      <c r="A11" s="8">
        <v>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  <c r="N11" s="1">
        <v>7</v>
      </c>
    </row>
    <row r="12" spans="1:21" x14ac:dyDescent="0.25">
      <c r="A12" s="8">
        <v>8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1"/>
      <c r="N12" s="1">
        <v>8</v>
      </c>
    </row>
    <row r="13" spans="1:21" x14ac:dyDescent="0.25">
      <c r="A13" s="8">
        <v>9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1"/>
      <c r="N13" s="1">
        <v>9</v>
      </c>
    </row>
    <row r="14" spans="1:21" x14ac:dyDescent="0.25">
      <c r="A14" s="8">
        <v>10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1"/>
      <c r="N14" s="1">
        <v>10</v>
      </c>
    </row>
    <row r="15" spans="1:21" x14ac:dyDescent="0.25">
      <c r="A15" s="8">
        <v>11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1"/>
      <c r="N15" s="1">
        <v>11</v>
      </c>
    </row>
    <row r="16" spans="1:21" x14ac:dyDescent="0.25">
      <c r="A16" s="8">
        <v>12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1"/>
      <c r="N16" s="1">
        <v>12</v>
      </c>
    </row>
    <row r="17" spans="1:14" x14ac:dyDescent="0.25">
      <c r="A17" s="8">
        <v>13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1"/>
      <c r="N17" s="1">
        <v>13</v>
      </c>
    </row>
    <row r="18" spans="1:14" x14ac:dyDescent="0.25">
      <c r="A18" s="8">
        <v>14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1"/>
      <c r="N18" s="1">
        <v>14</v>
      </c>
    </row>
    <row r="19" spans="1:14" x14ac:dyDescent="0.25">
      <c r="A19" s="8">
        <v>15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1"/>
      <c r="N19" s="1">
        <v>15</v>
      </c>
    </row>
    <row r="20" spans="1:14" x14ac:dyDescent="0.25">
      <c r="A20" s="8">
        <v>16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1"/>
      <c r="N20" s="1">
        <v>16</v>
      </c>
    </row>
    <row r="21" spans="1:14" x14ac:dyDescent="0.25">
      <c r="A21" s="8">
        <v>17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1"/>
      <c r="N21" s="1">
        <v>17</v>
      </c>
    </row>
    <row r="22" spans="1:14" x14ac:dyDescent="0.25">
      <c r="A22" s="8">
        <v>18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1"/>
      <c r="N22" s="1">
        <v>18</v>
      </c>
    </row>
    <row r="23" spans="1:14" x14ac:dyDescent="0.25">
      <c r="A23" s="8">
        <v>19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1"/>
      <c r="N23" s="1">
        <v>19</v>
      </c>
    </row>
    <row r="24" spans="1:14" x14ac:dyDescent="0.25">
      <c r="A24" s="8">
        <v>20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1"/>
      <c r="N24" s="1">
        <v>20</v>
      </c>
    </row>
    <row r="25" spans="1:14" x14ac:dyDescent="0.25">
      <c r="A25" s="8">
        <v>21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1"/>
      <c r="N25" s="1">
        <v>21</v>
      </c>
    </row>
    <row r="26" spans="1:14" x14ac:dyDescent="0.25">
      <c r="A26" s="8">
        <v>22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1"/>
      <c r="N26" s="1">
        <v>22</v>
      </c>
    </row>
    <row r="27" spans="1:14" x14ac:dyDescent="0.25">
      <c r="A27" s="8">
        <v>23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1"/>
      <c r="N27" s="1">
        <v>23</v>
      </c>
    </row>
    <row r="28" spans="1:14" x14ac:dyDescent="0.25">
      <c r="A28" s="8">
        <v>24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1"/>
      <c r="N28" s="1">
        <v>24</v>
      </c>
    </row>
    <row r="29" spans="1:14" x14ac:dyDescent="0.25">
      <c r="A29" s="8">
        <v>25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1"/>
      <c r="N29" s="1">
        <v>25</v>
      </c>
    </row>
    <row r="30" spans="1:14" x14ac:dyDescent="0.25">
      <c r="A30" s="8">
        <v>26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1"/>
      <c r="N30" s="1">
        <v>26</v>
      </c>
    </row>
    <row r="31" spans="1:14" x14ac:dyDescent="0.25">
      <c r="A31" s="8">
        <v>27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1"/>
      <c r="N31" s="1">
        <v>27</v>
      </c>
    </row>
    <row r="32" spans="1:14" x14ac:dyDescent="0.25">
      <c r="A32" s="8">
        <v>28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1"/>
      <c r="N32" s="1">
        <v>28</v>
      </c>
    </row>
    <row r="33" spans="1:14" x14ac:dyDescent="0.25">
      <c r="A33" s="8">
        <v>29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1"/>
      <c r="N33" s="1">
        <v>29</v>
      </c>
    </row>
    <row r="34" spans="1:14" x14ac:dyDescent="0.25">
      <c r="A34" s="8">
        <v>30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1"/>
      <c r="N34" s="1">
        <v>30</v>
      </c>
    </row>
    <row r="35" spans="1:14" x14ac:dyDescent="0.25">
      <c r="A35" s="8">
        <v>31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1"/>
      <c r="N35" s="1">
        <v>31</v>
      </c>
    </row>
    <row r="36" spans="1:14" x14ac:dyDescent="0.25">
      <c r="A36" s="8">
        <v>32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1"/>
      <c r="N36" s="1">
        <v>32</v>
      </c>
    </row>
    <row r="37" spans="1:14" x14ac:dyDescent="0.25">
      <c r="A37" s="8">
        <v>33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1"/>
      <c r="N37" s="1">
        <v>33</v>
      </c>
    </row>
    <row r="38" spans="1:14" x14ac:dyDescent="0.25">
      <c r="A38" s="8">
        <v>34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1"/>
      <c r="N38" s="1">
        <v>34</v>
      </c>
    </row>
    <row r="39" spans="1:14" x14ac:dyDescent="0.25">
      <c r="A39" s="8">
        <v>35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1"/>
      <c r="N39" s="1">
        <v>35</v>
      </c>
    </row>
    <row r="40" spans="1:14" x14ac:dyDescent="0.25">
      <c r="A40" s="8">
        <v>36</v>
      </c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1"/>
      <c r="N40" s="1">
        <v>36</v>
      </c>
    </row>
    <row r="41" spans="1:14" x14ac:dyDescent="0.25">
      <c r="A41" s="8">
        <v>37</v>
      </c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1"/>
      <c r="N41" s="1">
        <v>37</v>
      </c>
    </row>
    <row r="42" spans="1:14" x14ac:dyDescent="0.25">
      <c r="A42" s="8">
        <v>38</v>
      </c>
      <c r="B42" s="10"/>
      <c r="C42" s="10"/>
      <c r="D42" s="33"/>
      <c r="E42" s="10"/>
      <c r="F42" s="10"/>
      <c r="G42" s="10"/>
      <c r="H42" s="10"/>
      <c r="I42" s="10"/>
      <c r="J42" s="10"/>
      <c r="K42" s="10"/>
      <c r="L42" s="10"/>
      <c r="M42" s="44"/>
      <c r="N42" s="1">
        <v>38</v>
      </c>
    </row>
    <row r="43" spans="1:14" x14ac:dyDescent="0.25">
      <c r="A43" s="8">
        <v>39</v>
      </c>
      <c r="B43" s="10"/>
      <c r="C43" s="10"/>
      <c r="D43" s="33"/>
      <c r="E43" s="10"/>
      <c r="F43" s="10"/>
      <c r="G43" s="10"/>
      <c r="H43" s="10"/>
      <c r="I43" s="10"/>
      <c r="J43" s="10"/>
      <c r="K43" s="10"/>
      <c r="L43" s="10"/>
      <c r="M43" s="44"/>
      <c r="N43" s="1">
        <v>39</v>
      </c>
    </row>
    <row r="44" spans="1:14" x14ac:dyDescent="0.25">
      <c r="A44" s="8">
        <v>40</v>
      </c>
      <c r="B44" s="10"/>
      <c r="C44" s="33"/>
      <c r="D44" s="33"/>
      <c r="E44" s="10"/>
      <c r="F44" s="10"/>
      <c r="G44" s="10"/>
      <c r="H44" s="10"/>
      <c r="I44" s="10"/>
      <c r="J44" s="10"/>
      <c r="K44" s="10"/>
      <c r="L44" s="10"/>
      <c r="M44" s="44"/>
      <c r="N44" s="1">
        <v>40</v>
      </c>
    </row>
    <row r="45" spans="1:14" x14ac:dyDescent="0.25">
      <c r="A45" s="8">
        <v>41</v>
      </c>
      <c r="B45" s="10"/>
      <c r="C45" s="33"/>
      <c r="D45" s="33"/>
      <c r="E45" s="33"/>
      <c r="F45" s="10"/>
      <c r="G45" s="10"/>
      <c r="H45" s="10"/>
      <c r="I45" s="10"/>
      <c r="J45" s="10"/>
      <c r="K45" s="3"/>
      <c r="L45" s="3"/>
      <c r="M45" s="44"/>
      <c r="N45" s="1">
        <v>41</v>
      </c>
    </row>
    <row r="46" spans="1:14" x14ac:dyDescent="0.25">
      <c r="A46" s="8">
        <v>42</v>
      </c>
      <c r="B46" s="10"/>
      <c r="C46" s="33"/>
      <c r="D46" s="33"/>
      <c r="E46" s="33"/>
      <c r="F46" s="10"/>
      <c r="G46" s="10"/>
      <c r="H46" s="10"/>
      <c r="I46" s="3"/>
      <c r="J46" s="3"/>
      <c r="K46" s="3"/>
      <c r="L46" s="3"/>
      <c r="M46" s="44"/>
      <c r="N46" s="1">
        <v>42</v>
      </c>
    </row>
    <row r="47" spans="1:14" ht="15.75" thickBot="1" x14ac:dyDescent="0.3">
      <c r="A47" s="9">
        <v>43</v>
      </c>
      <c r="B47" s="4"/>
      <c r="C47" s="4"/>
      <c r="D47" s="4"/>
      <c r="E47" s="4"/>
      <c r="F47" s="4"/>
      <c r="G47" s="4"/>
      <c r="H47" s="12"/>
      <c r="I47" s="4"/>
      <c r="J47" s="4"/>
      <c r="K47" s="4"/>
      <c r="L47" s="4"/>
      <c r="M47" s="45"/>
      <c r="N47" s="1">
        <v>43</v>
      </c>
    </row>
  </sheetData>
  <sheetProtection algorithmName="SHA-512" hashValue="3MqEn8ozEZ5sY7m1EjO2eWkz1CAk1jOgi1sjPiSwMqBSFG+q2v7bvCwZl80tY3KUORawOtutDLY7svzVzzvoLQ==" saltValue="zjYXViiazD+LDcvGtnB7Ag==" spinCount="100000" sheet="1" objects="1" scenarios="1"/>
  <mergeCells count="1">
    <mergeCell ref="A1:U2"/>
  </mergeCells>
  <pageMargins left="0.7" right="0.7" top="0.75" bottom="0.75" header="0.3" footer="0.3"/>
  <pageSetup paperSize="9" orientation="portrait" r:id="rId1"/>
  <picture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CCB7FAE8-B0AC-4D2D-88E0-130F02CAE9F5}">
          <x14:formula1>
            <xm:f>'LISTAS DE PAÍSES'!$J$2:$J$43</xm:f>
          </x14:formula1>
          <xm:sqref>G5:G46</xm:sqref>
        </x14:dataValidation>
        <x14:dataValidation type="list" allowBlank="1" showInputMessage="1" showErrorMessage="1" xr:uid="{E9FD6D3D-5837-4BB5-A152-B74A53840BF8}">
          <x14:formula1>
            <xm:f>'LISTAS DE PAÍSES'!$K$2:$K$44</xm:f>
          </x14:formula1>
          <xm:sqref>H5:H47</xm:sqref>
        </x14:dataValidation>
        <x14:dataValidation type="list" allowBlank="1" showInputMessage="1" showErrorMessage="1" xr:uid="{F82A576F-5855-44D9-ACCF-5703AB1A920B}">
          <x14:formula1>
            <xm:f>'LISTAS DE PAÍSES'!$L$2:$L$42</xm:f>
          </x14:formula1>
          <xm:sqref>I5:I45</xm:sqref>
        </x14:dataValidation>
        <x14:dataValidation type="list" allowBlank="1" showInputMessage="1" showErrorMessage="1" xr:uid="{7FEBCD73-74D1-403E-8050-4F2EB30F8994}">
          <x14:formula1>
            <xm:f>'LISTAS DE PAÍSES'!$M$2:$M$42</xm:f>
          </x14:formula1>
          <xm:sqref>J5:J45</xm:sqref>
        </x14:dataValidation>
        <x14:dataValidation type="list" allowBlank="1" showInputMessage="1" showErrorMessage="1" xr:uid="{E0B1A09B-4B15-461D-AD47-720300506443}">
          <x14:formula1>
            <xm:f>'LISTAS DE PAÍSES'!$E$2:$E$43</xm:f>
          </x14:formula1>
          <xm:sqref>B5:B46</xm:sqref>
        </x14:dataValidation>
        <x14:dataValidation type="list" allowBlank="1" showInputMessage="1" showErrorMessage="1" xr:uid="{E4EF3CC0-0283-4C2F-BA45-E214D21AE6D6}">
          <x14:formula1>
            <xm:f>'LISTAS DE PAÍSES'!$F$2:$F$40</xm:f>
          </x14:formula1>
          <xm:sqref>C5:C43</xm:sqref>
        </x14:dataValidation>
        <x14:dataValidation type="list" allowBlank="1" showInputMessage="1" showErrorMessage="1" xr:uid="{2AF93F75-175E-4E7C-9775-DFF376132AA1}">
          <x14:formula1>
            <xm:f>'LISTAS DE PAÍSES'!$H$2:$H$41</xm:f>
          </x14:formula1>
          <xm:sqref>E5:E44</xm:sqref>
        </x14:dataValidation>
        <x14:dataValidation type="list" allowBlank="1" showInputMessage="1" showErrorMessage="1" xr:uid="{CA5385EC-02BC-4284-9111-D14FDDA729CA}">
          <x14:formula1>
            <xm:f>'LISTAS DE PAÍSES'!$I$2:$I$43</xm:f>
          </x14:formula1>
          <xm:sqref>F5:F46</xm:sqref>
        </x14:dataValidation>
        <x14:dataValidation type="list" allowBlank="1" showInputMessage="1" showErrorMessage="1" xr:uid="{55921643-4774-4E2D-B887-A9C5467BF48F}">
          <x14:formula1>
            <xm:f>'LISTAS DE PAÍSES'!$N$2:$N$41</xm:f>
          </x14:formula1>
          <xm:sqref>K5:K44</xm:sqref>
        </x14:dataValidation>
        <x14:dataValidation type="list" allowBlank="1" showInputMessage="1" showErrorMessage="1" xr:uid="{64E1D9A1-3F15-47ED-A7BA-C53D28728EBE}">
          <x14:formula1>
            <xm:f>'LISTAS DE PAÍSES'!$G$2:$G$38</xm:f>
          </x14:formula1>
          <xm:sqref>D5:D41</xm:sqref>
        </x14:dataValidation>
        <x14:dataValidation type="list" allowBlank="1" showInputMessage="1" showErrorMessage="1" xr:uid="{EAA9F09F-AE72-48A0-8CDA-A7D78926A6B7}">
          <x14:formula1>
            <xm:f>'LISTAS DE PAÍSES'!$O$2:$O$41</xm:f>
          </x14:formula1>
          <xm:sqref>L5:L44</xm:sqref>
        </x14:dataValidation>
        <x14:dataValidation type="list" allowBlank="1" showInputMessage="1" showErrorMessage="1" xr:uid="{7599CD5B-A059-439C-8EE3-2A0089784FD3}">
          <x14:formula1>
            <xm:f>'LISTAS DE PAÍSES'!$P$2:$P$38</xm:f>
          </x14:formula1>
          <xm:sqref>M5:M41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D5DB6-5A00-4936-B870-2C8A0928D072}">
  <dimension ref="B1:W47"/>
  <sheetViews>
    <sheetView showGridLines="0" workbookViewId="0">
      <selection activeCell="B2" sqref="B2:O3"/>
    </sheetView>
  </sheetViews>
  <sheetFormatPr baseColWidth="10" defaultRowHeight="15" x14ac:dyDescent="0.25"/>
  <cols>
    <col min="1" max="1" width="4.42578125" customWidth="1"/>
    <col min="4" max="15" width="5.7109375" customWidth="1"/>
    <col min="20" max="20" width="14.85546875" customWidth="1"/>
  </cols>
  <sheetData>
    <row r="1" spans="2:23" ht="15.75" thickBot="1" x14ac:dyDescent="0.3"/>
    <row r="2" spans="2:23" x14ac:dyDescent="0.25">
      <c r="B2" s="58" t="s">
        <v>99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60"/>
      <c r="Q2" s="52" t="s">
        <v>100</v>
      </c>
      <c r="R2" s="53"/>
      <c r="S2" s="53"/>
      <c r="T2" s="53"/>
      <c r="U2" s="53"/>
      <c r="V2" s="53"/>
      <c r="W2" s="54"/>
    </row>
    <row r="3" spans="2:23" ht="15.75" thickBot="1" x14ac:dyDescent="0.3">
      <c r="B3" s="61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3"/>
      <c r="Q3" s="55"/>
      <c r="R3" s="56"/>
      <c r="S3" s="56"/>
      <c r="T3" s="56"/>
      <c r="U3" s="56"/>
      <c r="V3" s="56"/>
      <c r="W3" s="57"/>
    </row>
    <row r="4" spans="2:23" ht="15.75" thickBot="1" x14ac:dyDescent="0.3"/>
    <row r="5" spans="2:23" ht="15.75" thickBot="1" x14ac:dyDescent="0.3">
      <c r="B5" s="13"/>
      <c r="C5" s="35" t="s">
        <v>108</v>
      </c>
      <c r="D5" s="14">
        <v>2012</v>
      </c>
      <c r="E5" s="15">
        <v>2013</v>
      </c>
      <c r="F5" s="15">
        <v>2014</v>
      </c>
      <c r="G5" s="15">
        <v>2015</v>
      </c>
      <c r="H5" s="15">
        <v>2016</v>
      </c>
      <c r="I5" s="15">
        <v>2017</v>
      </c>
      <c r="J5" s="15">
        <v>2018</v>
      </c>
      <c r="K5" s="15">
        <v>2019</v>
      </c>
      <c r="L5" s="15">
        <v>2020</v>
      </c>
      <c r="M5" s="15">
        <v>2021</v>
      </c>
      <c r="N5" s="15">
        <v>2022</v>
      </c>
      <c r="O5" s="16">
        <v>2023</v>
      </c>
      <c r="S5" s="14" t="s">
        <v>93</v>
      </c>
      <c r="T5" s="21" t="s">
        <v>94</v>
      </c>
      <c r="U5" s="16" t="s">
        <v>95</v>
      </c>
    </row>
    <row r="6" spans="2:23" x14ac:dyDescent="0.25">
      <c r="B6" s="35" t="s">
        <v>91</v>
      </c>
      <c r="C6" s="31"/>
      <c r="D6" s="38" t="str">
        <f>IFERROR(CÁLCULOS!B52,"NP")</f>
        <v>NP</v>
      </c>
      <c r="E6" s="38" t="str">
        <f>IFERROR(CÁLCULOS!C52,"NP")</f>
        <v>NP</v>
      </c>
      <c r="F6" s="38" t="str">
        <f>IFERROR(CÁLCULOS!D52,"NP")</f>
        <v>NP</v>
      </c>
      <c r="G6" s="38" t="str">
        <f>IFERROR(CÁLCULOS!E52,"NP")</f>
        <v>NP</v>
      </c>
      <c r="H6" s="38" t="str">
        <f>IFERROR(CÁLCULOS!F52,"NP")</f>
        <v>NP</v>
      </c>
      <c r="I6" s="38" t="str">
        <f>IFERROR(CÁLCULOS!G52,"NP")</f>
        <v>NP</v>
      </c>
      <c r="J6" s="38" t="str">
        <f>IFERROR(CÁLCULOS!H52,"NP")</f>
        <v>NP</v>
      </c>
      <c r="K6" s="38" t="str">
        <f>IFERROR(CÁLCULOS!I52,"NP")</f>
        <v>NP</v>
      </c>
      <c r="L6" s="38" t="str">
        <f>IFERROR(CÁLCULOS!J52,"NP")</f>
        <v>NP</v>
      </c>
      <c r="M6" s="38" t="str">
        <f>IFERROR(CÁLCULOS!K52,"NP")</f>
        <v>NP</v>
      </c>
      <c r="N6" s="38" t="str">
        <f>IFERROR(CÁLCULOS!L52,"NP")</f>
        <v>NP</v>
      </c>
      <c r="O6" s="39" t="str">
        <f>IFERROR(CÁLCULOS!M52,"NP")</f>
        <v>NP</v>
      </c>
      <c r="S6" s="22">
        <f>CÁLCULOS!T58</f>
        <v>1</v>
      </c>
      <c r="T6" s="23" t="str">
        <f>CÁLCULOS!U58</f>
        <v>Albania</v>
      </c>
      <c r="U6" s="24">
        <f>CÁLCULOS!V58</f>
        <v>999</v>
      </c>
    </row>
    <row r="7" spans="2:23" x14ac:dyDescent="0.25">
      <c r="B7" s="36" t="s">
        <v>92</v>
      </c>
      <c r="C7" s="34"/>
      <c r="D7" s="40" t="str">
        <f>IFERROR(CÁLCULOS!B53,"NP")</f>
        <v>NP</v>
      </c>
      <c r="E7" s="17" t="str">
        <f>IFERROR(CÁLCULOS!C53,"NP")</f>
        <v>NP</v>
      </c>
      <c r="F7" s="17" t="str">
        <f>IFERROR(CÁLCULOS!D53,"NP")</f>
        <v>NP</v>
      </c>
      <c r="G7" s="17" t="str">
        <f>IFERROR(CÁLCULOS!E53,"NP")</f>
        <v>NP</v>
      </c>
      <c r="H7" s="17" t="str">
        <f>IFERROR(CÁLCULOS!F53,"NP")</f>
        <v>NP</v>
      </c>
      <c r="I7" s="17" t="str">
        <f>IFERROR(CÁLCULOS!G53,"NP")</f>
        <v>NP</v>
      </c>
      <c r="J7" s="17" t="str">
        <f>IFERROR(CÁLCULOS!H53,"NP")</f>
        <v>NP</v>
      </c>
      <c r="K7" s="17" t="str">
        <f>IFERROR(CÁLCULOS!I53,"NP")</f>
        <v>NP</v>
      </c>
      <c r="L7" s="17" t="str">
        <f>IFERROR(CÁLCULOS!J53,"NP")</f>
        <v>NP</v>
      </c>
      <c r="M7" s="17" t="str">
        <f>IFERROR(CÁLCULOS!K53,"NP")</f>
        <v>NP</v>
      </c>
      <c r="N7" s="17" t="str">
        <f>IFERROR(CÁLCULOS!L53,"NP")</f>
        <v>NP</v>
      </c>
      <c r="O7" s="18" t="str">
        <f>IFERROR(CÁLCULOS!M53,"NP")</f>
        <v>NP</v>
      </c>
      <c r="S7" s="22">
        <f>CÁLCULOS!T59</f>
        <v>1</v>
      </c>
      <c r="T7" s="23" t="str">
        <f>CÁLCULOS!U59</f>
        <v>Alemania</v>
      </c>
      <c r="U7" s="24">
        <f>CÁLCULOS!V59</f>
        <v>999</v>
      </c>
    </row>
    <row r="8" spans="2:23" ht="15.75" thickBot="1" x14ac:dyDescent="0.3">
      <c r="B8" s="37" t="s">
        <v>105</v>
      </c>
      <c r="C8" s="32"/>
      <c r="D8" s="41" t="str">
        <f>IFERROR(CÁLCULOS!B54,"NP")</f>
        <v>NP</v>
      </c>
      <c r="E8" s="19" t="str">
        <f>IFERROR(CÁLCULOS!C54,"NP")</f>
        <v>NP</v>
      </c>
      <c r="F8" s="19" t="str">
        <f>IFERROR(CÁLCULOS!D54,"NP")</f>
        <v>NP</v>
      </c>
      <c r="G8" s="19" t="str">
        <f>IFERROR(CÁLCULOS!E54,"NP")</f>
        <v>NP</v>
      </c>
      <c r="H8" s="19" t="str">
        <f>IFERROR(CÁLCULOS!F54,"NP")</f>
        <v>NP</v>
      </c>
      <c r="I8" s="19" t="str">
        <f>IFERROR(CÁLCULOS!G54,"NP")</f>
        <v>NP</v>
      </c>
      <c r="J8" s="19" t="str">
        <f>IFERROR(CÁLCULOS!H54,"NP")</f>
        <v>NP</v>
      </c>
      <c r="K8" s="19" t="str">
        <f>IFERROR(CÁLCULOS!I54,"NP")</f>
        <v>NP</v>
      </c>
      <c r="L8" s="19" t="str">
        <f>IFERROR(CÁLCULOS!J54,"NP")</f>
        <v>NP</v>
      </c>
      <c r="M8" s="19" t="str">
        <f>IFERROR(CÁLCULOS!K54,"NP")</f>
        <v>NP</v>
      </c>
      <c r="N8" s="19" t="str">
        <f>IFERROR(CÁLCULOS!L54,"NP")</f>
        <v>NP</v>
      </c>
      <c r="O8" s="20" t="str">
        <f>IFERROR(CÁLCULOS!M54,"NP")</f>
        <v>NP</v>
      </c>
      <c r="S8" s="22">
        <f>CÁLCULOS!T60</f>
        <v>1</v>
      </c>
      <c r="T8" s="23" t="str">
        <f>CÁLCULOS!U60</f>
        <v>Andorra</v>
      </c>
      <c r="U8" s="24">
        <f>CÁLCULOS!V60</f>
        <v>999</v>
      </c>
    </row>
    <row r="9" spans="2:23" x14ac:dyDescent="0.25">
      <c r="S9" s="22">
        <f>CÁLCULOS!T61</f>
        <v>1</v>
      </c>
      <c r="T9" s="23" t="str">
        <f>CÁLCULOS!U61</f>
        <v>Armenia</v>
      </c>
      <c r="U9" s="24">
        <f>CÁLCULOS!V61</f>
        <v>999</v>
      </c>
    </row>
    <row r="10" spans="2:23" x14ac:dyDescent="0.25">
      <c r="S10" s="22">
        <f>CÁLCULOS!T62</f>
        <v>1</v>
      </c>
      <c r="T10" s="23" t="str">
        <f>CÁLCULOS!U62</f>
        <v>Australia</v>
      </c>
      <c r="U10" s="24">
        <f>CÁLCULOS!V62</f>
        <v>999</v>
      </c>
    </row>
    <row r="11" spans="2:23" x14ac:dyDescent="0.25">
      <c r="S11" s="22">
        <f>CÁLCULOS!T63</f>
        <v>1</v>
      </c>
      <c r="T11" s="23" t="str">
        <f>CÁLCULOS!U63</f>
        <v>Austria</v>
      </c>
      <c r="U11" s="24">
        <f>CÁLCULOS!V63</f>
        <v>999</v>
      </c>
    </row>
    <row r="12" spans="2:23" x14ac:dyDescent="0.25">
      <c r="S12" s="22">
        <f>CÁLCULOS!T64</f>
        <v>1</v>
      </c>
      <c r="T12" s="23" t="str">
        <f>CÁLCULOS!U64</f>
        <v>Azerbaiyán</v>
      </c>
      <c r="U12" s="24">
        <f>CÁLCULOS!V64</f>
        <v>999</v>
      </c>
    </row>
    <row r="13" spans="2:23" x14ac:dyDescent="0.25">
      <c r="S13" s="22">
        <f>CÁLCULOS!T65</f>
        <v>1</v>
      </c>
      <c r="T13" s="23" t="str">
        <f>CÁLCULOS!U65</f>
        <v>Bélgica</v>
      </c>
      <c r="U13" s="24">
        <f>CÁLCULOS!V65</f>
        <v>999</v>
      </c>
    </row>
    <row r="14" spans="2:23" x14ac:dyDescent="0.25">
      <c r="S14" s="22">
        <f>CÁLCULOS!T66</f>
        <v>1</v>
      </c>
      <c r="T14" s="23" t="str">
        <f>CÁLCULOS!U66</f>
        <v>Bielorrusia</v>
      </c>
      <c r="U14" s="24">
        <f>CÁLCULOS!V66</f>
        <v>999</v>
      </c>
    </row>
    <row r="15" spans="2:23" ht="15.75" thickBot="1" x14ac:dyDescent="0.3">
      <c r="S15" s="25">
        <f>CÁLCULOS!T67</f>
        <v>1</v>
      </c>
      <c r="T15" s="26" t="str">
        <f>CÁLCULOS!U67</f>
        <v>Bosnia y Herzegovina</v>
      </c>
      <c r="U15" s="27">
        <f>CÁLCULOS!V67</f>
        <v>999</v>
      </c>
    </row>
    <row r="33" spans="15:21" ht="15.75" thickBot="1" x14ac:dyDescent="0.3"/>
    <row r="34" spans="15:21" ht="15" customHeight="1" x14ac:dyDescent="0.25">
      <c r="O34" s="64" t="s">
        <v>101</v>
      </c>
      <c r="P34" s="65"/>
      <c r="Q34" s="65"/>
      <c r="R34" s="65"/>
      <c r="S34" s="65"/>
      <c r="T34" s="65"/>
      <c r="U34" s="66"/>
    </row>
    <row r="35" spans="15:21" ht="15.75" customHeight="1" thickBot="1" x14ac:dyDescent="0.3">
      <c r="O35" s="67"/>
      <c r="P35" s="68"/>
      <c r="Q35" s="68"/>
      <c r="R35" s="68"/>
      <c r="S35" s="68"/>
      <c r="T35" s="68"/>
      <c r="U35" s="69"/>
    </row>
    <row r="36" spans="15:21" ht="15.75" thickBot="1" x14ac:dyDescent="0.3"/>
    <row r="37" spans="15:21" ht="15.75" thickBot="1" x14ac:dyDescent="0.3">
      <c r="P37" s="14" t="s">
        <v>93</v>
      </c>
      <c r="Q37" s="21" t="s">
        <v>94</v>
      </c>
      <c r="R37" s="28" t="s">
        <v>96</v>
      </c>
      <c r="S37" s="29" t="s">
        <v>97</v>
      </c>
      <c r="T37" s="30" t="s">
        <v>98</v>
      </c>
    </row>
    <row r="38" spans="15:21" x14ac:dyDescent="0.25">
      <c r="P38" s="22">
        <f>CÁLCULOS!Y58</f>
        <v>1</v>
      </c>
      <c r="Q38" s="23" t="str">
        <f>CÁLCULOS!Z58</f>
        <v>Albania</v>
      </c>
      <c r="R38" s="17">
        <f>CÁLCULOS!AA58</f>
        <v>0</v>
      </c>
      <c r="S38" s="17">
        <f>CÁLCULOS!AB58</f>
        <v>0</v>
      </c>
      <c r="T38" s="18">
        <f>CÁLCULOS!AC58</f>
        <v>0</v>
      </c>
    </row>
    <row r="39" spans="15:21" x14ac:dyDescent="0.25">
      <c r="P39" s="22">
        <f>CÁLCULOS!Y59</f>
        <v>1</v>
      </c>
      <c r="Q39" s="23" t="str">
        <f>CÁLCULOS!Z59</f>
        <v>Alemania</v>
      </c>
      <c r="R39" s="17">
        <f>CÁLCULOS!AA59</f>
        <v>0</v>
      </c>
      <c r="S39" s="17">
        <f>CÁLCULOS!AB59</f>
        <v>0</v>
      </c>
      <c r="T39" s="18">
        <f>CÁLCULOS!AC59</f>
        <v>0</v>
      </c>
    </row>
    <row r="40" spans="15:21" x14ac:dyDescent="0.25">
      <c r="P40" s="22">
        <f>CÁLCULOS!Y60</f>
        <v>1</v>
      </c>
      <c r="Q40" s="23" t="str">
        <f>CÁLCULOS!Z60</f>
        <v>Andorra</v>
      </c>
      <c r="R40" s="17">
        <f>CÁLCULOS!AA60</f>
        <v>0</v>
      </c>
      <c r="S40" s="17">
        <f>CÁLCULOS!AB60</f>
        <v>0</v>
      </c>
      <c r="T40" s="18">
        <f>CÁLCULOS!AC60</f>
        <v>0</v>
      </c>
    </row>
    <row r="41" spans="15:21" x14ac:dyDescent="0.25">
      <c r="P41" s="22">
        <f>CÁLCULOS!Y61</f>
        <v>1</v>
      </c>
      <c r="Q41" s="23" t="str">
        <f>CÁLCULOS!Z61</f>
        <v>Armenia</v>
      </c>
      <c r="R41" s="17">
        <f>CÁLCULOS!AA61</f>
        <v>0</v>
      </c>
      <c r="S41" s="17">
        <f>CÁLCULOS!AB61</f>
        <v>0</v>
      </c>
      <c r="T41" s="18">
        <f>CÁLCULOS!AC61</f>
        <v>0</v>
      </c>
    </row>
    <row r="42" spans="15:21" x14ac:dyDescent="0.25">
      <c r="P42" s="22">
        <f>CÁLCULOS!Y62</f>
        <v>1</v>
      </c>
      <c r="Q42" s="23" t="str">
        <f>CÁLCULOS!Z62</f>
        <v>Australia</v>
      </c>
      <c r="R42" s="17">
        <f>CÁLCULOS!AA62</f>
        <v>0</v>
      </c>
      <c r="S42" s="17">
        <f>CÁLCULOS!AB62</f>
        <v>0</v>
      </c>
      <c r="T42" s="18">
        <f>CÁLCULOS!AC62</f>
        <v>0</v>
      </c>
    </row>
    <row r="43" spans="15:21" x14ac:dyDescent="0.25">
      <c r="P43" s="22">
        <f>CÁLCULOS!Y63</f>
        <v>1</v>
      </c>
      <c r="Q43" s="23" t="str">
        <f>CÁLCULOS!Z63</f>
        <v>Austria</v>
      </c>
      <c r="R43" s="17">
        <f>CÁLCULOS!AA63</f>
        <v>0</v>
      </c>
      <c r="S43" s="17">
        <f>CÁLCULOS!AB63</f>
        <v>0</v>
      </c>
      <c r="T43" s="18">
        <f>CÁLCULOS!AC63</f>
        <v>0</v>
      </c>
    </row>
    <row r="44" spans="15:21" x14ac:dyDescent="0.25">
      <c r="P44" s="22">
        <f>CÁLCULOS!Y64</f>
        <v>1</v>
      </c>
      <c r="Q44" s="23" t="str">
        <f>CÁLCULOS!Z64</f>
        <v>Azerbaiyán</v>
      </c>
      <c r="R44" s="17">
        <f>CÁLCULOS!AA64</f>
        <v>0</v>
      </c>
      <c r="S44" s="17">
        <f>CÁLCULOS!AB64</f>
        <v>0</v>
      </c>
      <c r="T44" s="18">
        <f>CÁLCULOS!AC64</f>
        <v>0</v>
      </c>
    </row>
    <row r="45" spans="15:21" x14ac:dyDescent="0.25">
      <c r="P45" s="22">
        <f>CÁLCULOS!Y65</f>
        <v>1</v>
      </c>
      <c r="Q45" s="23" t="str">
        <f>CÁLCULOS!Z65</f>
        <v>Bélgica</v>
      </c>
      <c r="R45" s="17">
        <f>CÁLCULOS!AA65</f>
        <v>0</v>
      </c>
      <c r="S45" s="17">
        <f>CÁLCULOS!AB65</f>
        <v>0</v>
      </c>
      <c r="T45" s="18">
        <f>CÁLCULOS!AC65</f>
        <v>0</v>
      </c>
    </row>
    <row r="46" spans="15:21" x14ac:dyDescent="0.25">
      <c r="P46" s="22">
        <f>CÁLCULOS!Y66</f>
        <v>1</v>
      </c>
      <c r="Q46" s="23" t="str">
        <f>CÁLCULOS!Z66</f>
        <v>Bielorrusia</v>
      </c>
      <c r="R46" s="17">
        <f>CÁLCULOS!AA66</f>
        <v>0</v>
      </c>
      <c r="S46" s="17">
        <f>CÁLCULOS!AB66</f>
        <v>0</v>
      </c>
      <c r="T46" s="18">
        <f>CÁLCULOS!AC66</f>
        <v>0</v>
      </c>
    </row>
    <row r="47" spans="15:21" ht="15.75" thickBot="1" x14ac:dyDescent="0.3">
      <c r="P47" s="25">
        <f>CÁLCULOS!Y67</f>
        <v>1</v>
      </c>
      <c r="Q47" s="26" t="str">
        <f>CÁLCULOS!Z67</f>
        <v>Bosnia y Herzegovina</v>
      </c>
      <c r="R47" s="19">
        <f>CÁLCULOS!AA67</f>
        <v>0</v>
      </c>
      <c r="S47" s="19">
        <f>CÁLCULOS!AB67</f>
        <v>0</v>
      </c>
      <c r="T47" s="20">
        <f>CÁLCULOS!AC67</f>
        <v>0</v>
      </c>
    </row>
  </sheetData>
  <sheetProtection algorithmName="SHA-512" hashValue="ehYrPMIx1TPr9iM8LgZ/WGdPmSUt8gMJ4itn/KjTz/bjR5zpAFyEFzkaM01bxdg/91hopsn0awHxjRCuTu+AxQ==" saltValue="jA9Ja6LLssBf6W3EFnigpw==" spinCount="100000" sheet="1" objects="1" scenarios="1"/>
  <mergeCells count="3">
    <mergeCell ref="Q2:W3"/>
    <mergeCell ref="B2:O3"/>
    <mergeCell ref="O34:U35"/>
  </mergeCells>
  <pageMargins left="0.7" right="0.7" top="0.75" bottom="0.75" header="0.3" footer="0.3"/>
  <pageSetup paperSize="9" orientation="portrait" r:id="rId1"/>
  <drawing r:id="rId2"/>
  <picture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F0444D-DF88-4A85-A98F-B7991C23180E}">
          <x14:formula1>
            <xm:f>'LISTAS DE PAÍSES'!$B$2:$B$53</xm:f>
          </x14:formula1>
          <xm:sqref>C6:C8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CB7-4F1F-460B-B08A-89D194CD0BD9}">
  <dimension ref="A1:P53"/>
  <sheetViews>
    <sheetView topLeftCell="D1" workbookViewId="0">
      <selection activeCell="D1" sqref="D1"/>
    </sheetView>
  </sheetViews>
  <sheetFormatPr baseColWidth="10" defaultRowHeight="15" x14ac:dyDescent="0.25"/>
  <sheetData>
    <row r="1" spans="1:16" x14ac:dyDescent="0.25">
      <c r="A1" t="s">
        <v>78</v>
      </c>
      <c r="B1" t="s">
        <v>87</v>
      </c>
      <c r="D1" t="s">
        <v>104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>
        <v>2022</v>
      </c>
      <c r="P1">
        <v>2023</v>
      </c>
    </row>
    <row r="2" spans="1:16" x14ac:dyDescent="0.25">
      <c r="A2" t="s">
        <v>11</v>
      </c>
      <c r="B2" t="s">
        <v>11</v>
      </c>
      <c r="D2">
        <v>1</v>
      </c>
      <c r="E2" t="s">
        <v>11</v>
      </c>
      <c r="F2" t="s">
        <v>11</v>
      </c>
      <c r="G2" t="s">
        <v>11</v>
      </c>
      <c r="H2" t="s">
        <v>11</v>
      </c>
      <c r="I2" t="s">
        <v>11</v>
      </c>
      <c r="J2" t="s">
        <v>11</v>
      </c>
      <c r="K2" t="s">
        <v>11</v>
      </c>
      <c r="L2" t="s">
        <v>11</v>
      </c>
      <c r="M2" t="s">
        <v>11</v>
      </c>
      <c r="N2" t="s">
        <v>11</v>
      </c>
      <c r="O2" t="s">
        <v>11</v>
      </c>
      <c r="P2" t="s">
        <v>11</v>
      </c>
    </row>
    <row r="3" spans="1:16" x14ac:dyDescent="0.25">
      <c r="A3" t="s">
        <v>57</v>
      </c>
      <c r="B3" t="s">
        <v>12</v>
      </c>
      <c r="D3">
        <v>2</v>
      </c>
      <c r="E3" t="s">
        <v>12</v>
      </c>
      <c r="F3" t="s">
        <v>12</v>
      </c>
      <c r="G3" t="s">
        <v>12</v>
      </c>
      <c r="H3" t="s">
        <v>12</v>
      </c>
      <c r="I3" t="s">
        <v>12</v>
      </c>
      <c r="J3" t="s">
        <v>12</v>
      </c>
      <c r="K3" t="s">
        <v>12</v>
      </c>
      <c r="L3" t="s">
        <v>12</v>
      </c>
      <c r="M3" t="s">
        <v>12</v>
      </c>
      <c r="N3" t="s">
        <v>12</v>
      </c>
      <c r="O3" t="s">
        <v>13</v>
      </c>
      <c r="P3" t="s">
        <v>13</v>
      </c>
    </row>
    <row r="4" spans="1:16" x14ac:dyDescent="0.25">
      <c r="A4" t="s">
        <v>5</v>
      </c>
      <c r="B4" t="s">
        <v>5</v>
      </c>
      <c r="D4">
        <v>3</v>
      </c>
      <c r="E4" t="s">
        <v>15</v>
      </c>
      <c r="F4" t="s">
        <v>13</v>
      </c>
      <c r="G4" t="s">
        <v>13</v>
      </c>
      <c r="H4" t="s">
        <v>13</v>
      </c>
      <c r="I4" t="s">
        <v>13</v>
      </c>
      <c r="J4" t="s">
        <v>13</v>
      </c>
      <c r="K4" t="s">
        <v>13</v>
      </c>
      <c r="L4" t="s">
        <v>13</v>
      </c>
      <c r="M4" t="s">
        <v>13</v>
      </c>
      <c r="N4" t="s">
        <v>14</v>
      </c>
      <c r="O4" t="s">
        <v>14</v>
      </c>
      <c r="P4" t="s">
        <v>14</v>
      </c>
    </row>
    <row r="5" spans="1:16" x14ac:dyDescent="0.25">
      <c r="A5" t="s">
        <v>13</v>
      </c>
      <c r="B5" t="s">
        <v>13</v>
      </c>
      <c r="D5">
        <v>4</v>
      </c>
      <c r="E5" t="s">
        <v>16</v>
      </c>
      <c r="F5" t="s">
        <v>15</v>
      </c>
      <c r="G5" t="s">
        <v>15</v>
      </c>
      <c r="H5" t="s">
        <v>14</v>
      </c>
      <c r="I5" t="s">
        <v>14</v>
      </c>
      <c r="J5" t="s">
        <v>14</v>
      </c>
      <c r="K5" t="s">
        <v>14</v>
      </c>
      <c r="L5" t="s">
        <v>14</v>
      </c>
      <c r="M5" t="s">
        <v>14</v>
      </c>
      <c r="N5" t="s">
        <v>15</v>
      </c>
      <c r="O5" t="s">
        <v>15</v>
      </c>
      <c r="P5" t="s">
        <v>15</v>
      </c>
    </row>
    <row r="6" spans="1:16" x14ac:dyDescent="0.25">
      <c r="A6" t="s">
        <v>14</v>
      </c>
      <c r="B6" t="s">
        <v>14</v>
      </c>
      <c r="D6">
        <v>5</v>
      </c>
      <c r="E6" t="s">
        <v>17</v>
      </c>
      <c r="F6" t="s">
        <v>16</v>
      </c>
      <c r="G6" t="s">
        <v>16</v>
      </c>
      <c r="H6" t="s">
        <v>15</v>
      </c>
      <c r="I6" t="s">
        <v>15</v>
      </c>
      <c r="J6" t="s">
        <v>15</v>
      </c>
      <c r="K6" t="s">
        <v>15</v>
      </c>
      <c r="L6" t="s">
        <v>15</v>
      </c>
      <c r="M6" t="s">
        <v>15</v>
      </c>
      <c r="N6" t="s">
        <v>16</v>
      </c>
      <c r="O6" t="s">
        <v>16</v>
      </c>
      <c r="P6" t="s">
        <v>16</v>
      </c>
    </row>
    <row r="7" spans="1:16" x14ac:dyDescent="0.25">
      <c r="A7" t="s">
        <v>15</v>
      </c>
      <c r="B7" t="s">
        <v>15</v>
      </c>
      <c r="D7">
        <v>6</v>
      </c>
      <c r="E7" t="s">
        <v>18</v>
      </c>
      <c r="F7" t="s">
        <v>17</v>
      </c>
      <c r="G7" t="s">
        <v>17</v>
      </c>
      <c r="H7" t="s">
        <v>16</v>
      </c>
      <c r="I7" t="s">
        <v>16</v>
      </c>
      <c r="J7" t="s">
        <v>16</v>
      </c>
      <c r="K7" t="s">
        <v>16</v>
      </c>
      <c r="L7" t="s">
        <v>16</v>
      </c>
      <c r="M7" t="s">
        <v>16</v>
      </c>
      <c r="N7" t="s">
        <v>17</v>
      </c>
      <c r="O7" t="s">
        <v>17</v>
      </c>
      <c r="P7" t="s">
        <v>17</v>
      </c>
    </row>
    <row r="8" spans="1:16" x14ac:dyDescent="0.25">
      <c r="A8" t="s">
        <v>48</v>
      </c>
      <c r="B8" t="s">
        <v>16</v>
      </c>
      <c r="D8">
        <v>7</v>
      </c>
      <c r="E8" t="s">
        <v>19</v>
      </c>
      <c r="F8" t="s">
        <v>18</v>
      </c>
      <c r="G8" t="s">
        <v>18</v>
      </c>
      <c r="H8" t="s">
        <v>17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18</v>
      </c>
      <c r="O8" t="s">
        <v>20</v>
      </c>
      <c r="P8" t="s">
        <v>23</v>
      </c>
    </row>
    <row r="9" spans="1:16" x14ac:dyDescent="0.25">
      <c r="A9" t="s">
        <v>50</v>
      </c>
      <c r="B9" t="s">
        <v>17</v>
      </c>
      <c r="D9">
        <v>8</v>
      </c>
      <c r="E9" t="s">
        <v>20</v>
      </c>
      <c r="F9" t="s">
        <v>20</v>
      </c>
      <c r="G9" t="s">
        <v>24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20</v>
      </c>
      <c r="O9" t="s">
        <v>23</v>
      </c>
      <c r="P9" t="s">
        <v>22</v>
      </c>
    </row>
    <row r="10" spans="1:16" x14ac:dyDescent="0.25">
      <c r="A10" t="s">
        <v>49</v>
      </c>
      <c r="B10" t="s">
        <v>18</v>
      </c>
      <c r="D10">
        <v>9</v>
      </c>
      <c r="E10" t="s">
        <v>22</v>
      </c>
      <c r="F10" t="s">
        <v>22</v>
      </c>
      <c r="G10" t="s">
        <v>3</v>
      </c>
      <c r="H10" t="s">
        <v>21</v>
      </c>
      <c r="I10" t="s">
        <v>19</v>
      </c>
      <c r="J10" t="s">
        <v>20</v>
      </c>
      <c r="K10" t="s">
        <v>20</v>
      </c>
      <c r="L10" t="s">
        <v>21</v>
      </c>
      <c r="M10" t="s">
        <v>20</v>
      </c>
      <c r="N10" t="s">
        <v>21</v>
      </c>
      <c r="O10" t="s">
        <v>22</v>
      </c>
      <c r="P10" t="s">
        <v>21</v>
      </c>
    </row>
    <row r="11" spans="1:16" x14ac:dyDescent="0.25">
      <c r="A11" t="s">
        <v>79</v>
      </c>
      <c r="B11" t="s">
        <v>19</v>
      </c>
      <c r="D11">
        <v>10</v>
      </c>
      <c r="E11" t="s">
        <v>23</v>
      </c>
      <c r="F11" t="s">
        <v>23</v>
      </c>
      <c r="G11" t="s">
        <v>0</v>
      </c>
      <c r="H11" t="s">
        <v>22</v>
      </c>
      <c r="I11" t="s">
        <v>20</v>
      </c>
      <c r="J11" t="s">
        <v>21</v>
      </c>
      <c r="K11" t="s">
        <v>21</v>
      </c>
      <c r="L11" t="s">
        <v>22</v>
      </c>
      <c r="M11" t="s">
        <v>21</v>
      </c>
      <c r="N11" t="s">
        <v>22</v>
      </c>
      <c r="O11" t="s">
        <v>21</v>
      </c>
      <c r="P11" t="s">
        <v>24</v>
      </c>
    </row>
    <row r="12" spans="1:16" x14ac:dyDescent="0.25">
      <c r="A12" t="s">
        <v>20</v>
      </c>
      <c r="B12" t="s">
        <v>20</v>
      </c>
      <c r="D12">
        <v>11</v>
      </c>
      <c r="E12" t="s">
        <v>24</v>
      </c>
      <c r="F12" t="s">
        <v>24</v>
      </c>
      <c r="G12" t="s">
        <v>26</v>
      </c>
      <c r="H12" t="s">
        <v>24</v>
      </c>
      <c r="I12" t="s">
        <v>21</v>
      </c>
      <c r="J12" t="s">
        <v>22</v>
      </c>
      <c r="K12" t="s">
        <v>22</v>
      </c>
      <c r="L12" t="s">
        <v>23</v>
      </c>
      <c r="M12" t="s">
        <v>22</v>
      </c>
      <c r="N12" t="s">
        <v>23</v>
      </c>
      <c r="O12" t="s">
        <v>24</v>
      </c>
      <c r="P12" t="s">
        <v>26</v>
      </c>
    </row>
    <row r="13" spans="1:16" x14ac:dyDescent="0.25">
      <c r="A13" t="s">
        <v>53</v>
      </c>
      <c r="B13" t="s">
        <v>21</v>
      </c>
      <c r="D13">
        <v>12</v>
      </c>
      <c r="E13" t="s">
        <v>25</v>
      </c>
      <c r="F13" t="s">
        <v>3</v>
      </c>
      <c r="G13" t="s">
        <v>27</v>
      </c>
      <c r="H13" t="s">
        <v>3</v>
      </c>
      <c r="I13" t="s">
        <v>22</v>
      </c>
      <c r="J13" t="s">
        <v>23</v>
      </c>
      <c r="K13" t="s">
        <v>23</v>
      </c>
      <c r="L13" t="s">
        <v>24</v>
      </c>
      <c r="M13" t="s">
        <v>23</v>
      </c>
      <c r="N13" t="s">
        <v>24</v>
      </c>
      <c r="O13" t="s">
        <v>26</v>
      </c>
      <c r="P13" t="s">
        <v>27</v>
      </c>
    </row>
    <row r="14" spans="1:16" x14ac:dyDescent="0.25">
      <c r="A14" t="s">
        <v>51</v>
      </c>
      <c r="B14" t="s">
        <v>22</v>
      </c>
      <c r="D14">
        <v>13</v>
      </c>
      <c r="E14" t="s">
        <v>3</v>
      </c>
      <c r="F14" t="s">
        <v>0</v>
      </c>
      <c r="G14" t="s">
        <v>28</v>
      </c>
      <c r="H14" t="s">
        <v>0</v>
      </c>
      <c r="I14" t="s">
        <v>23</v>
      </c>
      <c r="J14" t="s">
        <v>24</v>
      </c>
      <c r="K14" t="s">
        <v>24</v>
      </c>
      <c r="L14" t="s">
        <v>3</v>
      </c>
      <c r="M14" t="s">
        <v>24</v>
      </c>
      <c r="N14" t="s">
        <v>3</v>
      </c>
      <c r="O14" t="s">
        <v>27</v>
      </c>
      <c r="P14" t="s">
        <v>28</v>
      </c>
    </row>
    <row r="15" spans="1:16" x14ac:dyDescent="0.25">
      <c r="A15" t="s">
        <v>52</v>
      </c>
      <c r="B15" t="s">
        <v>23</v>
      </c>
      <c r="D15">
        <v>14</v>
      </c>
      <c r="E15" t="s">
        <v>0</v>
      </c>
      <c r="F15" t="s">
        <v>26</v>
      </c>
      <c r="G15" t="s">
        <v>29</v>
      </c>
      <c r="H15" t="s">
        <v>26</v>
      </c>
      <c r="I15" t="s">
        <v>24</v>
      </c>
      <c r="J15" t="s">
        <v>3</v>
      </c>
      <c r="K15" t="s">
        <v>3</v>
      </c>
      <c r="L15" t="s">
        <v>0</v>
      </c>
      <c r="M15" t="s">
        <v>3</v>
      </c>
      <c r="N15" t="s">
        <v>0</v>
      </c>
      <c r="O15" t="s">
        <v>28</v>
      </c>
      <c r="P15" t="s">
        <v>29</v>
      </c>
    </row>
    <row r="16" spans="1:16" x14ac:dyDescent="0.25">
      <c r="A16" t="s">
        <v>54</v>
      </c>
      <c r="B16" t="s">
        <v>24</v>
      </c>
      <c r="D16">
        <v>15</v>
      </c>
      <c r="E16" t="s">
        <v>26</v>
      </c>
      <c r="F16" t="s">
        <v>27</v>
      </c>
      <c r="G16" t="s">
        <v>30</v>
      </c>
      <c r="H16" t="s">
        <v>27</v>
      </c>
      <c r="I16" t="s">
        <v>3</v>
      </c>
      <c r="J16" t="s">
        <v>0</v>
      </c>
      <c r="K16" t="s">
        <v>0</v>
      </c>
      <c r="L16" t="s">
        <v>26</v>
      </c>
      <c r="M16" t="s">
        <v>0</v>
      </c>
      <c r="N16" t="s">
        <v>26</v>
      </c>
      <c r="O16" t="s">
        <v>29</v>
      </c>
      <c r="P16" t="s">
        <v>12</v>
      </c>
    </row>
    <row r="17" spans="1:16" x14ac:dyDescent="0.25">
      <c r="A17" t="s">
        <v>84</v>
      </c>
      <c r="B17" t="s">
        <v>25</v>
      </c>
      <c r="D17">
        <v>16</v>
      </c>
      <c r="E17" t="s">
        <v>27</v>
      </c>
      <c r="F17" t="s">
        <v>28</v>
      </c>
      <c r="G17" t="s">
        <v>8</v>
      </c>
      <c r="H17" t="s">
        <v>28</v>
      </c>
      <c r="I17" t="s">
        <v>0</v>
      </c>
      <c r="J17" t="s">
        <v>26</v>
      </c>
      <c r="K17" t="s">
        <v>26</v>
      </c>
      <c r="L17" t="s">
        <v>27</v>
      </c>
      <c r="M17" t="s">
        <v>26</v>
      </c>
      <c r="N17" t="s">
        <v>27</v>
      </c>
      <c r="O17" t="s">
        <v>12</v>
      </c>
      <c r="P17" t="s">
        <v>30</v>
      </c>
    </row>
    <row r="18" spans="1:16" x14ac:dyDescent="0.25">
      <c r="A18" t="s">
        <v>71</v>
      </c>
      <c r="B18" t="s">
        <v>3</v>
      </c>
      <c r="D18">
        <v>17</v>
      </c>
      <c r="E18" t="s">
        <v>28</v>
      </c>
      <c r="F18" t="s">
        <v>29</v>
      </c>
      <c r="G18" t="s">
        <v>6</v>
      </c>
      <c r="H18" t="s">
        <v>29</v>
      </c>
      <c r="I18" t="s">
        <v>26</v>
      </c>
      <c r="J18" t="s">
        <v>27</v>
      </c>
      <c r="K18" t="s">
        <v>27</v>
      </c>
      <c r="L18" t="s">
        <v>28</v>
      </c>
      <c r="M18" t="s">
        <v>27</v>
      </c>
      <c r="N18" t="s">
        <v>28</v>
      </c>
      <c r="O18" t="s">
        <v>30</v>
      </c>
      <c r="P18" t="s">
        <v>4</v>
      </c>
    </row>
    <row r="19" spans="1:16" x14ac:dyDescent="0.25">
      <c r="A19" t="s">
        <v>72</v>
      </c>
      <c r="B19" t="s">
        <v>0</v>
      </c>
      <c r="D19">
        <v>18</v>
      </c>
      <c r="E19" t="s">
        <v>29</v>
      </c>
      <c r="F19" t="s">
        <v>30</v>
      </c>
      <c r="G19" t="s">
        <v>4</v>
      </c>
      <c r="H19" t="s">
        <v>30</v>
      </c>
      <c r="I19" t="s">
        <v>27</v>
      </c>
      <c r="J19" t="s">
        <v>28</v>
      </c>
      <c r="K19" t="s">
        <v>28</v>
      </c>
      <c r="L19" t="s">
        <v>29</v>
      </c>
      <c r="M19" t="s">
        <v>28</v>
      </c>
      <c r="N19" t="s">
        <v>29</v>
      </c>
      <c r="O19" t="s">
        <v>4</v>
      </c>
      <c r="P19" t="s">
        <v>6</v>
      </c>
    </row>
    <row r="20" spans="1:16" x14ac:dyDescent="0.25">
      <c r="A20" t="s">
        <v>26</v>
      </c>
      <c r="B20" t="s">
        <v>26</v>
      </c>
      <c r="D20">
        <v>19</v>
      </c>
      <c r="E20" t="s">
        <v>30</v>
      </c>
      <c r="F20" t="s">
        <v>8</v>
      </c>
      <c r="G20" t="s">
        <v>31</v>
      </c>
      <c r="H20" t="s">
        <v>8</v>
      </c>
      <c r="I20" t="s">
        <v>28</v>
      </c>
      <c r="J20" t="s">
        <v>29</v>
      </c>
      <c r="K20" t="s">
        <v>29</v>
      </c>
      <c r="L20" t="s">
        <v>30</v>
      </c>
      <c r="M20" t="s">
        <v>29</v>
      </c>
      <c r="N20" t="s">
        <v>30</v>
      </c>
      <c r="O20" t="s">
        <v>6</v>
      </c>
      <c r="P20" t="s">
        <v>31</v>
      </c>
    </row>
    <row r="21" spans="1:16" x14ac:dyDescent="0.25">
      <c r="A21" t="s">
        <v>55</v>
      </c>
      <c r="B21" t="s">
        <v>27</v>
      </c>
      <c r="D21">
        <v>20</v>
      </c>
      <c r="E21" t="s">
        <v>8</v>
      </c>
      <c r="F21" t="s">
        <v>6</v>
      </c>
      <c r="G21" t="s">
        <v>10</v>
      </c>
      <c r="H21" t="s">
        <v>6</v>
      </c>
      <c r="I21" t="s">
        <v>29</v>
      </c>
      <c r="J21" t="s">
        <v>30</v>
      </c>
      <c r="K21" t="s">
        <v>30</v>
      </c>
      <c r="L21" t="s">
        <v>8</v>
      </c>
      <c r="M21" t="s">
        <v>30</v>
      </c>
      <c r="N21" t="s">
        <v>6</v>
      </c>
      <c r="O21" t="s">
        <v>31</v>
      </c>
      <c r="P21" t="s">
        <v>10</v>
      </c>
    </row>
    <row r="22" spans="1:16" x14ac:dyDescent="0.25">
      <c r="A22" t="s">
        <v>56</v>
      </c>
      <c r="B22" t="s">
        <v>28</v>
      </c>
      <c r="D22">
        <v>21</v>
      </c>
      <c r="E22" t="s">
        <v>6</v>
      </c>
      <c r="F22" t="s">
        <v>4</v>
      </c>
      <c r="G22" t="s">
        <v>32</v>
      </c>
      <c r="H22" t="s">
        <v>4</v>
      </c>
      <c r="I22" t="s">
        <v>30</v>
      </c>
      <c r="J22" t="s">
        <v>8</v>
      </c>
      <c r="K22" t="s">
        <v>8</v>
      </c>
      <c r="L22" t="s">
        <v>6</v>
      </c>
      <c r="M22" t="s">
        <v>6</v>
      </c>
      <c r="N22" t="s">
        <v>4</v>
      </c>
      <c r="O22" t="s">
        <v>10</v>
      </c>
      <c r="P22" t="s">
        <v>32</v>
      </c>
    </row>
    <row r="23" spans="1:16" x14ac:dyDescent="0.25">
      <c r="A23" t="s">
        <v>29</v>
      </c>
      <c r="B23" t="s">
        <v>29</v>
      </c>
      <c r="D23">
        <v>22</v>
      </c>
      <c r="E23" t="s">
        <v>4</v>
      </c>
      <c r="F23" t="s">
        <v>31</v>
      </c>
      <c r="G23" t="s">
        <v>33</v>
      </c>
      <c r="H23" t="s">
        <v>31</v>
      </c>
      <c r="I23" t="s">
        <v>8</v>
      </c>
      <c r="J23" t="s">
        <v>6</v>
      </c>
      <c r="K23" t="s">
        <v>6</v>
      </c>
      <c r="L23" t="s">
        <v>4</v>
      </c>
      <c r="M23" t="s">
        <v>4</v>
      </c>
      <c r="N23" t="s">
        <v>31</v>
      </c>
      <c r="O23" t="s">
        <v>32</v>
      </c>
      <c r="P23" t="s">
        <v>33</v>
      </c>
    </row>
    <row r="24" spans="1:16" x14ac:dyDescent="0.25">
      <c r="A24" t="s">
        <v>58</v>
      </c>
      <c r="B24" t="s">
        <v>30</v>
      </c>
      <c r="D24">
        <v>23</v>
      </c>
      <c r="E24" t="s">
        <v>31</v>
      </c>
      <c r="F24" t="s">
        <v>10</v>
      </c>
      <c r="G24" t="s">
        <v>34</v>
      </c>
      <c r="H24" t="s">
        <v>10</v>
      </c>
      <c r="I24" t="s">
        <v>6</v>
      </c>
      <c r="J24" t="s">
        <v>4</v>
      </c>
      <c r="K24" t="s">
        <v>4</v>
      </c>
      <c r="L24" t="s">
        <v>31</v>
      </c>
      <c r="M24" t="s">
        <v>31</v>
      </c>
      <c r="N24" t="s">
        <v>10</v>
      </c>
      <c r="O24" t="s">
        <v>33</v>
      </c>
      <c r="P24" t="s">
        <v>9</v>
      </c>
    </row>
    <row r="25" spans="1:16" x14ac:dyDescent="0.25">
      <c r="A25" t="s">
        <v>59</v>
      </c>
      <c r="B25" t="s">
        <v>8</v>
      </c>
      <c r="D25">
        <v>24</v>
      </c>
      <c r="E25" t="s">
        <v>10</v>
      </c>
      <c r="F25" t="s">
        <v>32</v>
      </c>
      <c r="G25" t="s">
        <v>9</v>
      </c>
      <c r="H25" t="s">
        <v>32</v>
      </c>
      <c r="I25" t="s">
        <v>4</v>
      </c>
      <c r="J25" t="s">
        <v>31</v>
      </c>
      <c r="K25" t="s">
        <v>31</v>
      </c>
      <c r="L25" t="s">
        <v>10</v>
      </c>
      <c r="M25" t="s">
        <v>10</v>
      </c>
      <c r="N25" t="s">
        <v>32</v>
      </c>
      <c r="O25" t="s">
        <v>9</v>
      </c>
      <c r="P25" t="s">
        <v>7</v>
      </c>
    </row>
    <row r="26" spans="1:16" x14ac:dyDescent="0.25">
      <c r="A26" t="s">
        <v>61</v>
      </c>
      <c r="B26" t="s">
        <v>6</v>
      </c>
      <c r="D26">
        <v>25</v>
      </c>
      <c r="E26" t="s">
        <v>32</v>
      </c>
      <c r="F26" t="s">
        <v>33</v>
      </c>
      <c r="G26" t="s">
        <v>7</v>
      </c>
      <c r="H26" t="s">
        <v>33</v>
      </c>
      <c r="I26" t="s">
        <v>31</v>
      </c>
      <c r="J26" t="s">
        <v>10</v>
      </c>
      <c r="K26" t="s">
        <v>10</v>
      </c>
      <c r="L26" t="s">
        <v>32</v>
      </c>
      <c r="M26" t="s">
        <v>32</v>
      </c>
      <c r="N26" t="s">
        <v>33</v>
      </c>
      <c r="O26" t="s">
        <v>7</v>
      </c>
      <c r="P26" t="s">
        <v>38</v>
      </c>
    </row>
    <row r="27" spans="1:16" x14ac:dyDescent="0.25">
      <c r="A27" t="s">
        <v>60</v>
      </c>
      <c r="B27" t="s">
        <v>4</v>
      </c>
      <c r="D27">
        <v>26</v>
      </c>
      <c r="E27" t="s">
        <v>33</v>
      </c>
      <c r="F27" t="s">
        <v>34</v>
      </c>
      <c r="G27" t="s">
        <v>36</v>
      </c>
      <c r="H27" t="s">
        <v>34</v>
      </c>
      <c r="I27" t="s">
        <v>10</v>
      </c>
      <c r="J27" t="s">
        <v>32</v>
      </c>
      <c r="K27" t="s">
        <v>32</v>
      </c>
      <c r="L27" t="s">
        <v>33</v>
      </c>
      <c r="M27" t="s">
        <v>33</v>
      </c>
      <c r="N27" t="s">
        <v>34</v>
      </c>
      <c r="O27" t="s">
        <v>36</v>
      </c>
      <c r="P27" t="s">
        <v>37</v>
      </c>
    </row>
    <row r="28" spans="1:16" x14ac:dyDescent="0.25">
      <c r="A28" t="s">
        <v>31</v>
      </c>
      <c r="B28" t="s">
        <v>31</v>
      </c>
      <c r="D28">
        <v>27</v>
      </c>
      <c r="E28" t="s">
        <v>34</v>
      </c>
      <c r="F28" t="s">
        <v>9</v>
      </c>
      <c r="G28" t="s">
        <v>37</v>
      </c>
      <c r="H28" t="s">
        <v>9</v>
      </c>
      <c r="I28" t="s">
        <v>32</v>
      </c>
      <c r="J28" t="s">
        <v>33</v>
      </c>
      <c r="K28" t="s">
        <v>33</v>
      </c>
      <c r="L28" t="s">
        <v>34</v>
      </c>
      <c r="M28" t="s">
        <v>34</v>
      </c>
      <c r="N28" t="s">
        <v>9</v>
      </c>
      <c r="O28" t="s">
        <v>38</v>
      </c>
      <c r="P28" t="s">
        <v>39</v>
      </c>
    </row>
    <row r="29" spans="1:16" x14ac:dyDescent="0.25">
      <c r="A29" t="s">
        <v>62</v>
      </c>
      <c r="B29" t="s">
        <v>10</v>
      </c>
      <c r="D29">
        <v>28</v>
      </c>
      <c r="E29" t="s">
        <v>9</v>
      </c>
      <c r="F29" t="s">
        <v>7</v>
      </c>
      <c r="G29" t="s">
        <v>38</v>
      </c>
      <c r="H29" t="s">
        <v>7</v>
      </c>
      <c r="I29" t="s">
        <v>33</v>
      </c>
      <c r="J29" t="s">
        <v>34</v>
      </c>
      <c r="K29" t="s">
        <v>34</v>
      </c>
      <c r="L29" t="s">
        <v>9</v>
      </c>
      <c r="M29" t="s">
        <v>9</v>
      </c>
      <c r="N29" t="s">
        <v>7</v>
      </c>
      <c r="O29" t="s">
        <v>106</v>
      </c>
      <c r="P29" t="s">
        <v>1</v>
      </c>
    </row>
    <row r="30" spans="1:16" x14ac:dyDescent="0.25">
      <c r="A30" t="s">
        <v>63</v>
      </c>
      <c r="B30" t="s">
        <v>32</v>
      </c>
      <c r="D30">
        <v>29</v>
      </c>
      <c r="E30" t="s">
        <v>7</v>
      </c>
      <c r="F30" t="s">
        <v>36</v>
      </c>
      <c r="G30" t="s">
        <v>39</v>
      </c>
      <c r="H30" t="s">
        <v>36</v>
      </c>
      <c r="I30" t="s">
        <v>34</v>
      </c>
      <c r="J30" t="s">
        <v>9</v>
      </c>
      <c r="K30" t="s">
        <v>9</v>
      </c>
      <c r="L30" t="s">
        <v>7</v>
      </c>
      <c r="M30" t="s">
        <v>7</v>
      </c>
      <c r="N30" t="s">
        <v>37</v>
      </c>
      <c r="O30" t="s">
        <v>37</v>
      </c>
      <c r="P30" t="s">
        <v>41</v>
      </c>
    </row>
    <row r="31" spans="1:16" x14ac:dyDescent="0.25">
      <c r="A31" t="s">
        <v>64</v>
      </c>
      <c r="B31" t="s">
        <v>33</v>
      </c>
      <c r="D31">
        <v>30</v>
      </c>
      <c r="E31" t="s">
        <v>36</v>
      </c>
      <c r="F31" t="s">
        <v>37</v>
      </c>
      <c r="G31" t="s">
        <v>1</v>
      </c>
      <c r="H31" t="s">
        <v>37</v>
      </c>
      <c r="I31" t="s">
        <v>9</v>
      </c>
      <c r="J31" t="s">
        <v>7</v>
      </c>
      <c r="K31" t="s">
        <v>7</v>
      </c>
      <c r="L31" t="s">
        <v>36</v>
      </c>
      <c r="M31" t="s">
        <v>37</v>
      </c>
      <c r="N31" t="s">
        <v>38</v>
      </c>
      <c r="O31" t="s">
        <v>39</v>
      </c>
      <c r="P31" t="s">
        <v>43</v>
      </c>
    </row>
    <row r="32" spans="1:16" x14ac:dyDescent="0.25">
      <c r="A32" t="s">
        <v>80</v>
      </c>
      <c r="B32" t="s">
        <v>88</v>
      </c>
      <c r="D32">
        <v>31</v>
      </c>
      <c r="E32" t="s">
        <v>37</v>
      </c>
      <c r="F32" t="s">
        <v>38</v>
      </c>
      <c r="G32" t="s">
        <v>40</v>
      </c>
      <c r="H32" t="s">
        <v>38</v>
      </c>
      <c r="I32" t="s">
        <v>7</v>
      </c>
      <c r="J32" t="s">
        <v>36</v>
      </c>
      <c r="K32" t="s">
        <v>36</v>
      </c>
      <c r="L32" t="s">
        <v>37</v>
      </c>
      <c r="M32" t="s">
        <v>38</v>
      </c>
      <c r="N32" t="s">
        <v>39</v>
      </c>
      <c r="O32" t="s">
        <v>1</v>
      </c>
      <c r="P32" t="s">
        <v>44</v>
      </c>
    </row>
    <row r="33" spans="1:16" x14ac:dyDescent="0.25">
      <c r="A33" t="s">
        <v>65</v>
      </c>
      <c r="B33" t="s">
        <v>34</v>
      </c>
      <c r="D33">
        <v>32</v>
      </c>
      <c r="E33" t="s">
        <v>38</v>
      </c>
      <c r="F33" t="s">
        <v>40</v>
      </c>
      <c r="G33" t="s">
        <v>41</v>
      </c>
      <c r="H33" t="s">
        <v>39</v>
      </c>
      <c r="I33" t="s">
        <v>36</v>
      </c>
      <c r="J33" t="s">
        <v>37</v>
      </c>
      <c r="K33" t="s">
        <v>37</v>
      </c>
      <c r="L33" t="s">
        <v>38</v>
      </c>
      <c r="M33" t="s">
        <v>39</v>
      </c>
      <c r="N33" t="s">
        <v>1</v>
      </c>
      <c r="O33" t="s">
        <v>41</v>
      </c>
      <c r="P33" t="s">
        <v>3</v>
      </c>
    </row>
    <row r="34" spans="1:16" x14ac:dyDescent="0.25">
      <c r="A34" t="s">
        <v>9</v>
      </c>
      <c r="B34" t="s">
        <v>9</v>
      </c>
      <c r="D34">
        <v>33</v>
      </c>
      <c r="E34" t="s">
        <v>1</v>
      </c>
      <c r="F34" t="s">
        <v>41</v>
      </c>
      <c r="G34" t="s">
        <v>42</v>
      </c>
      <c r="H34" t="s">
        <v>1</v>
      </c>
      <c r="I34" t="s">
        <v>37</v>
      </c>
      <c r="J34" t="s">
        <v>38</v>
      </c>
      <c r="K34" t="s">
        <v>38</v>
      </c>
      <c r="L34" t="s">
        <v>39</v>
      </c>
      <c r="M34" t="s">
        <v>1</v>
      </c>
      <c r="N34" t="s">
        <v>40</v>
      </c>
      <c r="O34" t="s">
        <v>43</v>
      </c>
      <c r="P34" t="s">
        <v>0</v>
      </c>
    </row>
    <row r="35" spans="1:16" x14ac:dyDescent="0.25">
      <c r="A35" t="s">
        <v>82</v>
      </c>
      <c r="B35" t="s">
        <v>89</v>
      </c>
      <c r="D35">
        <v>34</v>
      </c>
      <c r="E35" t="s">
        <v>40</v>
      </c>
      <c r="F35" t="s">
        <v>42</v>
      </c>
      <c r="G35" t="s">
        <v>43</v>
      </c>
      <c r="H35" t="s">
        <v>40</v>
      </c>
      <c r="I35" t="s">
        <v>38</v>
      </c>
      <c r="J35" t="s">
        <v>39</v>
      </c>
      <c r="K35" t="s">
        <v>39</v>
      </c>
      <c r="L35" t="s">
        <v>1</v>
      </c>
      <c r="M35" t="s">
        <v>40</v>
      </c>
      <c r="N35" t="s">
        <v>41</v>
      </c>
      <c r="O35" t="s">
        <v>44</v>
      </c>
      <c r="P35" t="s">
        <v>45</v>
      </c>
    </row>
    <row r="36" spans="1:16" x14ac:dyDescent="0.25">
      <c r="A36" t="s">
        <v>66</v>
      </c>
      <c r="B36" t="s">
        <v>7</v>
      </c>
      <c r="D36">
        <v>35</v>
      </c>
      <c r="E36" t="s">
        <v>41</v>
      </c>
      <c r="F36" t="s">
        <v>43</v>
      </c>
      <c r="G36" t="s">
        <v>45</v>
      </c>
      <c r="H36" t="s">
        <v>41</v>
      </c>
      <c r="I36" t="s">
        <v>39</v>
      </c>
      <c r="J36" t="s">
        <v>1</v>
      </c>
      <c r="K36" t="s">
        <v>1</v>
      </c>
      <c r="L36" t="s">
        <v>40</v>
      </c>
      <c r="M36" t="s">
        <v>41</v>
      </c>
      <c r="N36" t="s">
        <v>42</v>
      </c>
      <c r="O36" t="s">
        <v>3</v>
      </c>
      <c r="P36" t="s">
        <v>2</v>
      </c>
    </row>
    <row r="37" spans="1:16" x14ac:dyDescent="0.25">
      <c r="A37" t="s">
        <v>81</v>
      </c>
      <c r="B37" t="s">
        <v>35</v>
      </c>
      <c r="D37">
        <v>36</v>
      </c>
      <c r="E37" t="s">
        <v>42</v>
      </c>
      <c r="F37" t="s">
        <v>44</v>
      </c>
      <c r="G37" t="s">
        <v>2</v>
      </c>
      <c r="H37" t="s">
        <v>42</v>
      </c>
      <c r="I37" t="s">
        <v>40</v>
      </c>
      <c r="J37" t="s">
        <v>40</v>
      </c>
      <c r="K37" t="s">
        <v>40</v>
      </c>
      <c r="L37" t="s">
        <v>41</v>
      </c>
      <c r="M37" t="s">
        <v>42</v>
      </c>
      <c r="N37" t="s">
        <v>43</v>
      </c>
      <c r="O37" t="s">
        <v>0</v>
      </c>
      <c r="P37" t="s">
        <v>47</v>
      </c>
    </row>
    <row r="38" spans="1:16" x14ac:dyDescent="0.25">
      <c r="A38" t="s">
        <v>36</v>
      </c>
      <c r="B38" t="s">
        <v>36</v>
      </c>
      <c r="D38">
        <v>37</v>
      </c>
      <c r="E38" t="s">
        <v>43</v>
      </c>
      <c r="F38" t="s">
        <v>45</v>
      </c>
      <c r="G38" t="s">
        <v>47</v>
      </c>
      <c r="H38" t="s">
        <v>43</v>
      </c>
      <c r="I38" t="s">
        <v>42</v>
      </c>
      <c r="J38" t="s">
        <v>41</v>
      </c>
      <c r="K38" t="s">
        <v>41</v>
      </c>
      <c r="L38" t="s">
        <v>42</v>
      </c>
      <c r="M38" t="s">
        <v>43</v>
      </c>
      <c r="N38" t="s">
        <v>44</v>
      </c>
      <c r="O38" t="s">
        <v>45</v>
      </c>
      <c r="P38" t="s">
        <v>40</v>
      </c>
    </row>
    <row r="39" spans="1:16" x14ac:dyDescent="0.25">
      <c r="A39" t="s">
        <v>68</v>
      </c>
      <c r="B39" t="s">
        <v>37</v>
      </c>
      <c r="D39">
        <v>38</v>
      </c>
      <c r="E39" t="s">
        <v>44</v>
      </c>
      <c r="F39" t="s">
        <v>2</v>
      </c>
      <c r="H39" t="s">
        <v>44</v>
      </c>
      <c r="I39" t="s">
        <v>43</v>
      </c>
      <c r="J39" t="s">
        <v>43</v>
      </c>
      <c r="K39" t="s">
        <v>42</v>
      </c>
      <c r="L39" t="s">
        <v>43</v>
      </c>
      <c r="M39" t="s">
        <v>44</v>
      </c>
      <c r="N39" t="s">
        <v>45</v>
      </c>
      <c r="O39" t="s">
        <v>2</v>
      </c>
      <c r="P39" t="s">
        <v>107</v>
      </c>
    </row>
    <row r="40" spans="1:16" x14ac:dyDescent="0.25">
      <c r="A40" t="s">
        <v>67</v>
      </c>
      <c r="B40" t="s">
        <v>38</v>
      </c>
      <c r="D40">
        <v>39</v>
      </c>
      <c r="E40" t="s">
        <v>45</v>
      </c>
      <c r="F40" t="s">
        <v>47</v>
      </c>
      <c r="H40" t="s">
        <v>45</v>
      </c>
      <c r="I40" t="s">
        <v>44</v>
      </c>
      <c r="J40" t="s">
        <v>44</v>
      </c>
      <c r="K40" t="s">
        <v>43</v>
      </c>
      <c r="L40" t="s">
        <v>44</v>
      </c>
      <c r="M40" t="s">
        <v>45</v>
      </c>
      <c r="N40" t="s">
        <v>2</v>
      </c>
      <c r="O40" t="s">
        <v>47</v>
      </c>
      <c r="P40" t="s">
        <v>107</v>
      </c>
    </row>
    <row r="41" spans="1:16" x14ac:dyDescent="0.25">
      <c r="A41" t="s">
        <v>69</v>
      </c>
      <c r="B41" t="s">
        <v>39</v>
      </c>
      <c r="D41">
        <v>40</v>
      </c>
      <c r="E41" t="s">
        <v>2</v>
      </c>
      <c r="H41" t="s">
        <v>2</v>
      </c>
      <c r="I41" t="s">
        <v>45</v>
      </c>
      <c r="J41" t="s">
        <v>45</v>
      </c>
      <c r="K41" t="s">
        <v>44</v>
      </c>
      <c r="L41" t="s">
        <v>45</v>
      </c>
      <c r="M41" t="s">
        <v>2</v>
      </c>
      <c r="N41" t="s">
        <v>47</v>
      </c>
      <c r="O41" t="s">
        <v>40</v>
      </c>
      <c r="P41" t="s">
        <v>107</v>
      </c>
    </row>
    <row r="42" spans="1:16" x14ac:dyDescent="0.25">
      <c r="A42" t="s">
        <v>1</v>
      </c>
      <c r="B42" t="s">
        <v>1</v>
      </c>
      <c r="D42">
        <v>41</v>
      </c>
      <c r="E42" t="s">
        <v>46</v>
      </c>
      <c r="I42" t="s">
        <v>2</v>
      </c>
      <c r="J42" t="s">
        <v>2</v>
      </c>
      <c r="K42" t="s">
        <v>45</v>
      </c>
      <c r="L42" t="s">
        <v>2</v>
      </c>
      <c r="M42" t="s">
        <v>47</v>
      </c>
      <c r="O42" t="s">
        <v>107</v>
      </c>
    </row>
    <row r="43" spans="1:16" x14ac:dyDescent="0.25">
      <c r="A43" t="s">
        <v>76</v>
      </c>
      <c r="B43" t="s">
        <v>40</v>
      </c>
      <c r="D43">
        <v>42</v>
      </c>
      <c r="E43" t="s">
        <v>47</v>
      </c>
      <c r="I43" t="s">
        <v>47</v>
      </c>
      <c r="J43" t="s">
        <v>47</v>
      </c>
      <c r="K43" t="s">
        <v>2</v>
      </c>
      <c r="O43" t="s">
        <v>107</v>
      </c>
    </row>
    <row r="44" spans="1:16" x14ac:dyDescent="0.25">
      <c r="A44" t="s">
        <v>70</v>
      </c>
      <c r="B44" t="s">
        <v>41</v>
      </c>
      <c r="D44">
        <v>43</v>
      </c>
      <c r="K44" t="s">
        <v>47</v>
      </c>
      <c r="O44" t="s">
        <v>107</v>
      </c>
    </row>
    <row r="45" spans="1:16" x14ac:dyDescent="0.25">
      <c r="A45" t="s">
        <v>77</v>
      </c>
      <c r="B45" t="s">
        <v>42</v>
      </c>
    </row>
    <row r="46" spans="1:16" x14ac:dyDescent="0.25">
      <c r="A46" t="s">
        <v>43</v>
      </c>
      <c r="B46" t="s">
        <v>43</v>
      </c>
    </row>
    <row r="47" spans="1:16" x14ac:dyDescent="0.25">
      <c r="A47" t="s">
        <v>44</v>
      </c>
      <c r="B47" t="s">
        <v>44</v>
      </c>
    </row>
    <row r="48" spans="1:16" x14ac:dyDescent="0.25">
      <c r="A48" t="s">
        <v>83</v>
      </c>
      <c r="B48" t="s">
        <v>90</v>
      </c>
    </row>
    <row r="49" spans="1:2" x14ac:dyDescent="0.25">
      <c r="A49" t="s">
        <v>73</v>
      </c>
      <c r="B49" t="s">
        <v>45</v>
      </c>
    </row>
    <row r="50" spans="1:2" x14ac:dyDescent="0.25">
      <c r="A50" t="s">
        <v>74</v>
      </c>
      <c r="B50" t="s">
        <v>2</v>
      </c>
    </row>
    <row r="51" spans="1:2" x14ac:dyDescent="0.25">
      <c r="A51" t="s">
        <v>85</v>
      </c>
      <c r="B51" t="s">
        <v>46</v>
      </c>
    </row>
    <row r="52" spans="1:2" x14ac:dyDescent="0.25">
      <c r="A52" t="s">
        <v>75</v>
      </c>
      <c r="B52" t="s">
        <v>47</v>
      </c>
    </row>
    <row r="53" spans="1:2" x14ac:dyDescent="0.25">
      <c r="A53" t="s">
        <v>86</v>
      </c>
      <c r="B53" t="s">
        <v>86</v>
      </c>
    </row>
  </sheetData>
  <sortState xmlns:xlrd2="http://schemas.microsoft.com/office/spreadsheetml/2017/richdata2" ref="I2:I57">
    <sortCondition ref="I1:I57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6CBC9-D476-4A39-89CA-49BA3C37E875}">
  <dimension ref="A1:AD67"/>
  <sheetViews>
    <sheetView workbookViewId="0">
      <selection activeCell="AA4" sqref="AA4"/>
    </sheetView>
  </sheetViews>
  <sheetFormatPr baseColWidth="10" defaultRowHeight="15" x14ac:dyDescent="0.25"/>
  <sheetData>
    <row r="1" spans="1:28" x14ac:dyDescent="0.25">
      <c r="B1">
        <v>13</v>
      </c>
      <c r="C1">
        <v>12</v>
      </c>
      <c r="D1">
        <v>11</v>
      </c>
      <c r="E1">
        <v>10</v>
      </c>
      <c r="F1">
        <v>9</v>
      </c>
      <c r="G1">
        <v>8</v>
      </c>
      <c r="H1">
        <v>7</v>
      </c>
      <c r="I1">
        <v>6</v>
      </c>
      <c r="J1">
        <v>5</v>
      </c>
      <c r="K1">
        <v>4</v>
      </c>
      <c r="L1">
        <v>3</v>
      </c>
      <c r="M1">
        <v>2</v>
      </c>
    </row>
    <row r="2" spans="1:28" x14ac:dyDescent="0.25">
      <c r="B2">
        <v>2012</v>
      </c>
      <c r="C2">
        <v>2013</v>
      </c>
      <c r="D2">
        <v>2014</v>
      </c>
      <c r="E2">
        <v>2015</v>
      </c>
      <c r="F2">
        <v>2016</v>
      </c>
      <c r="G2">
        <v>2017</v>
      </c>
      <c r="H2">
        <v>2018</v>
      </c>
      <c r="I2">
        <v>2019</v>
      </c>
      <c r="J2">
        <v>2020</v>
      </c>
      <c r="K2">
        <v>2021</v>
      </c>
      <c r="L2">
        <v>2022</v>
      </c>
      <c r="M2">
        <v>2023</v>
      </c>
      <c r="W2" t="s">
        <v>96</v>
      </c>
      <c r="X2" t="s">
        <v>97</v>
      </c>
      <c r="Y2" t="s">
        <v>98</v>
      </c>
    </row>
    <row r="3" spans="1:28" x14ac:dyDescent="0.25">
      <c r="A3" t="s">
        <v>11</v>
      </c>
      <c r="B3" t="str">
        <f>IFERROR(VLOOKUP($A3,INICIO!B$5:$N$47,B$1,0),"")</f>
        <v/>
      </c>
      <c r="C3" t="str">
        <f>IFERROR(VLOOKUP($A3,INICIO!C$5:$N$47,C$1,0),"")</f>
        <v/>
      </c>
      <c r="D3" t="str">
        <f>IFERROR(VLOOKUP($A3,INICIO!D$5:$N$47,D$1,0),"")</f>
        <v/>
      </c>
      <c r="E3" t="str">
        <f>IFERROR(VLOOKUP($A3,INICIO!E$5:$N$47,E$1,0),"")</f>
        <v/>
      </c>
      <c r="F3" t="str">
        <f>IFERROR(VLOOKUP($A3,INICIO!F$5:$N$47,F$1,0),"")</f>
        <v/>
      </c>
      <c r="G3" t="str">
        <f>IFERROR(VLOOKUP($A3,INICIO!G$5:$N$47,G$1,0),"")</f>
        <v/>
      </c>
      <c r="H3" t="str">
        <f>IFERROR(VLOOKUP($A3,INICIO!H$5:$N$47,H$1,0),"")</f>
        <v/>
      </c>
      <c r="I3" t="str">
        <f>IFERROR(VLOOKUP($A3,INICIO!I$5:$N$47,I$1,0),"")</f>
        <v/>
      </c>
      <c r="J3" t="str">
        <f>IFERROR(VLOOKUP($A3,INICIO!J$5:$N$47,J$1,0),"")</f>
        <v/>
      </c>
      <c r="K3" t="str">
        <f>IFERROR(VLOOKUP($A3,INICIO!K$5:$N$47,K$1,0),"")</f>
        <v/>
      </c>
      <c r="L3" t="str">
        <f>IFERROR(VLOOKUP($A3,INICIO!L$5:$N$47,L$1,0),"")</f>
        <v/>
      </c>
      <c r="M3" t="str">
        <f>IFERROR(VLOOKUP($A3,INICIO!M$5:$N$47,M$1,0),"")</f>
        <v/>
      </c>
      <c r="N3" t="e">
        <f>AVERAGE(G3:K3)</f>
        <v>#DIV/0!</v>
      </c>
      <c r="O3" t="s">
        <v>11</v>
      </c>
      <c r="P3">
        <f>IFERROR(AVERAGE(B3:M3),999)</f>
        <v>999</v>
      </c>
      <c r="Q3">
        <f>RANK(P3,$P$3:$P$50,1)</f>
        <v>1</v>
      </c>
      <c r="R3">
        <v>1.0000000000000001E-5</v>
      </c>
      <c r="S3">
        <f>R3+Q3</f>
        <v>1.0000100000000001</v>
      </c>
      <c r="T3">
        <f>RANK(S3,$S$3:$S$50,1)</f>
        <v>1</v>
      </c>
      <c r="U3" t="s">
        <v>11</v>
      </c>
      <c r="V3">
        <f>P3</f>
        <v>999</v>
      </c>
      <c r="W3">
        <f>COUNTIF(B3:M3,"=1")</f>
        <v>0</v>
      </c>
      <c r="X3">
        <f>COUNTIF(B3:M3,"=2")</f>
        <v>0</v>
      </c>
      <c r="Y3">
        <f>COUNTIF(B3:M3,"=3")</f>
        <v>0</v>
      </c>
      <c r="Z3">
        <f>(W3&amp;X3&amp;Y3)-R3</f>
        <v>-1.0000000000000001E-5</v>
      </c>
      <c r="AA3">
        <f>RANK(Z3,$Z$3:$Z$50,0)</f>
        <v>1</v>
      </c>
      <c r="AB3" t="s">
        <v>11</v>
      </c>
    </row>
    <row r="4" spans="1:28" x14ac:dyDescent="0.25">
      <c r="A4" t="s">
        <v>12</v>
      </c>
      <c r="B4" t="str">
        <f>IFERROR(VLOOKUP($A4,INICIO!B$5:$N$47,B$1,0),"")</f>
        <v/>
      </c>
      <c r="C4" t="str">
        <f>IFERROR(VLOOKUP($A4,INICIO!C$5:$N$47,C$1,0),"")</f>
        <v/>
      </c>
      <c r="D4" t="str">
        <f>IFERROR(VLOOKUP($A4,INICIO!D$5:$N$47,D$1,0),"")</f>
        <v/>
      </c>
      <c r="E4" t="str">
        <f>IFERROR(VLOOKUP($A4,INICIO!E$5:$N$47,E$1,0),"")</f>
        <v/>
      </c>
      <c r="F4" t="str">
        <f>IFERROR(VLOOKUP($A4,INICIO!F$5:$N$47,F$1,0),"")</f>
        <v/>
      </c>
      <c r="G4" t="str">
        <f>IFERROR(VLOOKUP($A4,INICIO!G$5:$N$47,G$1,0),"")</f>
        <v/>
      </c>
      <c r="H4" t="str">
        <f>IFERROR(VLOOKUP($A4,INICIO!H$5:$N$47,H$1,0),"")</f>
        <v/>
      </c>
      <c r="I4" t="str">
        <f>IFERROR(VLOOKUP($A4,INICIO!I$5:$N$47,I$1,0),"")</f>
        <v/>
      </c>
      <c r="J4" t="str">
        <f>IFERROR(VLOOKUP($A4,INICIO!J$5:$N$47,J$1,0),"")</f>
        <v/>
      </c>
      <c r="K4" t="str">
        <f>IFERROR(VLOOKUP($A4,INICIO!K$5:$N$47,K$1,0),"")</f>
        <v/>
      </c>
      <c r="L4" t="str">
        <f>IFERROR(VLOOKUP($A4,INICIO!L$5:$N$47,L$1,0),"")</f>
        <v/>
      </c>
      <c r="M4" t="str">
        <f>IFERROR(VLOOKUP($A4,INICIO!M$5:$N$47,M$1,0),"")</f>
        <v/>
      </c>
      <c r="N4" t="e">
        <f t="shared" ref="N4:N50" si="0">AVERAGE(G4:K4)</f>
        <v>#DIV/0!</v>
      </c>
      <c r="O4" t="s">
        <v>12</v>
      </c>
      <c r="P4">
        <f t="shared" ref="P4:P50" si="1">IFERROR(AVERAGE(B4:M4),999)</f>
        <v>999</v>
      </c>
      <c r="Q4">
        <f t="shared" ref="Q4:Q50" si="2">RANK(P4,$P$3:$P$50,1)</f>
        <v>1</v>
      </c>
      <c r="R4">
        <v>2.0000000000000002E-5</v>
      </c>
      <c r="S4">
        <f t="shared" ref="S4:S50" si="3">R4+Q4</f>
        <v>1.0000199999999999</v>
      </c>
      <c r="T4">
        <f t="shared" ref="T4:T50" si="4">RANK(S4,$S$3:$S$50,1)</f>
        <v>2</v>
      </c>
      <c r="U4" t="s">
        <v>12</v>
      </c>
      <c r="V4">
        <f t="shared" ref="V4:V50" si="5">P4</f>
        <v>999</v>
      </c>
      <c r="W4">
        <f t="shared" ref="W4:W50" si="6">COUNTIF(B4:M4,"=1")</f>
        <v>0</v>
      </c>
      <c r="X4">
        <f t="shared" ref="X4:X50" si="7">COUNTIF(B4:M4,"=2")</f>
        <v>0</v>
      </c>
      <c r="Y4">
        <f t="shared" ref="Y4:Y50" si="8">COUNTIF(B4:M4,"=3")</f>
        <v>0</v>
      </c>
      <c r="Z4">
        <f t="shared" ref="Z4:Z47" si="9">(W4&amp;X4&amp;Y4)-R4</f>
        <v>-2.0000000000000002E-5</v>
      </c>
      <c r="AA4">
        <f t="shared" ref="AA4:AA50" si="10">RANK(Z4,$Z$3:$Z$50,0)</f>
        <v>2</v>
      </c>
      <c r="AB4" t="s">
        <v>12</v>
      </c>
    </row>
    <row r="5" spans="1:28" x14ac:dyDescent="0.25">
      <c r="A5" t="s">
        <v>5</v>
      </c>
      <c r="B5" t="str">
        <f>IFERROR(VLOOKUP($A5,INICIO!B$5:$N$47,B$1,0),"")</f>
        <v/>
      </c>
      <c r="C5" t="str">
        <f>IFERROR(VLOOKUP($A5,INICIO!C$5:$N$47,C$1,0),"")</f>
        <v/>
      </c>
      <c r="D5" t="str">
        <f>IFERROR(VLOOKUP($A5,INICIO!D$5:$N$47,D$1,0),"")</f>
        <v/>
      </c>
      <c r="E5" t="str">
        <f>IFERROR(VLOOKUP($A5,INICIO!E$5:$N$47,E$1,0),"")</f>
        <v/>
      </c>
      <c r="F5" t="str">
        <f>IFERROR(VLOOKUP($A5,INICIO!F$5:$N$47,F$1,0),"")</f>
        <v/>
      </c>
      <c r="G5" t="str">
        <f>IFERROR(VLOOKUP($A5,INICIO!G$5:$N$47,G$1,0),"")</f>
        <v/>
      </c>
      <c r="H5" t="str">
        <f>IFERROR(VLOOKUP($A5,INICIO!H$5:$N$47,H$1,0),"")</f>
        <v/>
      </c>
      <c r="I5" t="str">
        <f>IFERROR(VLOOKUP($A5,INICIO!I$5:$N$47,I$1,0),"")</f>
        <v/>
      </c>
      <c r="J5" t="str">
        <f>IFERROR(VLOOKUP($A5,INICIO!J$5:$N$47,J$1,0),"")</f>
        <v/>
      </c>
      <c r="K5" t="str">
        <f>IFERROR(VLOOKUP($A5,INICIO!K$5:$N$47,K$1,0),"")</f>
        <v/>
      </c>
      <c r="L5" t="str">
        <f>IFERROR(VLOOKUP($A5,INICIO!L$5:$N$47,L$1,0),"")</f>
        <v/>
      </c>
      <c r="M5" t="str">
        <f>IFERROR(VLOOKUP($A5,INICIO!M$5:$N$47,M$1,0),"")</f>
        <v/>
      </c>
      <c r="N5" t="e">
        <f t="shared" si="0"/>
        <v>#DIV/0!</v>
      </c>
      <c r="O5" t="s">
        <v>5</v>
      </c>
      <c r="P5">
        <f t="shared" si="1"/>
        <v>999</v>
      </c>
      <c r="Q5">
        <f t="shared" si="2"/>
        <v>1</v>
      </c>
      <c r="R5">
        <v>3.0000000000000001E-5</v>
      </c>
      <c r="S5">
        <f t="shared" si="3"/>
        <v>1.00003</v>
      </c>
      <c r="T5">
        <f t="shared" si="4"/>
        <v>3</v>
      </c>
      <c r="U5" t="s">
        <v>5</v>
      </c>
      <c r="V5">
        <f t="shared" si="5"/>
        <v>999</v>
      </c>
      <c r="W5">
        <f t="shared" si="6"/>
        <v>0</v>
      </c>
      <c r="X5">
        <f t="shared" si="7"/>
        <v>0</v>
      </c>
      <c r="Y5">
        <f t="shared" si="8"/>
        <v>0</v>
      </c>
      <c r="Z5">
        <f t="shared" si="9"/>
        <v>-3.0000000000000001E-5</v>
      </c>
      <c r="AA5">
        <f>RANK(Z5,$Z$3:$Z$50,0)</f>
        <v>3</v>
      </c>
      <c r="AB5" t="s">
        <v>5</v>
      </c>
    </row>
    <row r="6" spans="1:28" x14ac:dyDescent="0.25">
      <c r="A6" t="s">
        <v>13</v>
      </c>
      <c r="B6" t="str">
        <f>IFERROR(VLOOKUP($A6,INICIO!B$5:$N$47,B$1,0),"")</f>
        <v/>
      </c>
      <c r="C6" t="str">
        <f>IFERROR(VLOOKUP($A6,INICIO!C$5:$N$47,C$1,0),"")</f>
        <v/>
      </c>
      <c r="D6" t="str">
        <f>IFERROR(VLOOKUP($A6,INICIO!D$5:$N$47,D$1,0),"")</f>
        <v/>
      </c>
      <c r="E6" t="str">
        <f>IFERROR(VLOOKUP($A6,INICIO!E$5:$N$47,E$1,0),"")</f>
        <v/>
      </c>
      <c r="F6" t="str">
        <f>IFERROR(VLOOKUP($A6,INICIO!F$5:$N$47,F$1,0),"")</f>
        <v/>
      </c>
      <c r="G6" t="str">
        <f>IFERROR(VLOOKUP($A6,INICIO!G$5:$N$47,G$1,0),"")</f>
        <v/>
      </c>
      <c r="H6" t="str">
        <f>IFERROR(VLOOKUP($A6,INICIO!H$5:$N$47,H$1,0),"")</f>
        <v/>
      </c>
      <c r="I6" t="str">
        <f>IFERROR(VLOOKUP($A6,INICIO!I$5:$N$47,I$1,0),"")</f>
        <v/>
      </c>
      <c r="J6" t="str">
        <f>IFERROR(VLOOKUP($A6,INICIO!J$5:$N$47,J$1,0),"")</f>
        <v/>
      </c>
      <c r="K6" t="str">
        <f>IFERROR(VLOOKUP($A6,INICIO!K$5:$N$47,K$1,0),"")</f>
        <v/>
      </c>
      <c r="L6" t="str">
        <f>IFERROR(VLOOKUP($A6,INICIO!L$5:$N$47,L$1,0),"")</f>
        <v/>
      </c>
      <c r="M6" t="str">
        <f>IFERROR(VLOOKUP($A6,INICIO!M$5:$N$47,M$1,0),"")</f>
        <v/>
      </c>
      <c r="N6" t="e">
        <f t="shared" si="0"/>
        <v>#DIV/0!</v>
      </c>
      <c r="O6" t="s">
        <v>13</v>
      </c>
      <c r="P6">
        <f t="shared" si="1"/>
        <v>999</v>
      </c>
      <c r="Q6">
        <f t="shared" si="2"/>
        <v>1</v>
      </c>
      <c r="R6">
        <v>4.0000000000000003E-5</v>
      </c>
      <c r="S6">
        <f t="shared" si="3"/>
        <v>1.00004</v>
      </c>
      <c r="T6">
        <f t="shared" si="4"/>
        <v>4</v>
      </c>
      <c r="U6" t="s">
        <v>13</v>
      </c>
      <c r="V6">
        <f t="shared" si="5"/>
        <v>999</v>
      </c>
      <c r="W6">
        <f t="shared" si="6"/>
        <v>0</v>
      </c>
      <c r="X6">
        <f t="shared" si="7"/>
        <v>0</v>
      </c>
      <c r="Y6">
        <f t="shared" si="8"/>
        <v>0</v>
      </c>
      <c r="Z6">
        <f t="shared" si="9"/>
        <v>-4.0000000000000003E-5</v>
      </c>
      <c r="AA6">
        <f t="shared" si="10"/>
        <v>4</v>
      </c>
      <c r="AB6" t="s">
        <v>13</v>
      </c>
    </row>
    <row r="7" spans="1:28" x14ac:dyDescent="0.25">
      <c r="A7" t="s">
        <v>14</v>
      </c>
      <c r="B7" t="str">
        <f>IFERROR(VLOOKUP($A7,INICIO!B$5:$N$47,B$1,0),"")</f>
        <v/>
      </c>
      <c r="C7" t="str">
        <f>IFERROR(VLOOKUP($A7,INICIO!C$5:$N$47,C$1,0),"")</f>
        <v/>
      </c>
      <c r="D7" t="str">
        <f>IFERROR(VLOOKUP($A7,INICIO!D$5:$N$47,D$1,0),"")</f>
        <v/>
      </c>
      <c r="E7" t="str">
        <f>IFERROR(VLOOKUP($A7,INICIO!E$5:$N$47,E$1,0),"")</f>
        <v/>
      </c>
      <c r="F7" t="str">
        <f>IFERROR(VLOOKUP($A7,INICIO!F$5:$N$47,F$1,0),"")</f>
        <v/>
      </c>
      <c r="G7" t="str">
        <f>IFERROR(VLOOKUP($A7,INICIO!G$5:$N$47,G$1,0),"")</f>
        <v/>
      </c>
      <c r="H7" t="str">
        <f>IFERROR(VLOOKUP($A7,INICIO!H$5:$N$47,H$1,0),"")</f>
        <v/>
      </c>
      <c r="I7" t="str">
        <f>IFERROR(VLOOKUP($A7,INICIO!I$5:$N$47,I$1,0),"")</f>
        <v/>
      </c>
      <c r="J7" t="str">
        <f>IFERROR(VLOOKUP($A7,INICIO!J$5:$N$47,J$1,0),"")</f>
        <v/>
      </c>
      <c r="K7" t="str">
        <f>IFERROR(VLOOKUP($A7,INICIO!K$5:$N$47,K$1,0),"")</f>
        <v/>
      </c>
      <c r="L7" t="str">
        <f>IFERROR(VLOOKUP($A7,INICIO!L$5:$N$47,L$1,0),"")</f>
        <v/>
      </c>
      <c r="M7" t="str">
        <f>IFERROR(VLOOKUP($A7,INICIO!M$5:$N$47,M$1,0),"")</f>
        <v/>
      </c>
      <c r="N7" t="e">
        <f t="shared" si="0"/>
        <v>#DIV/0!</v>
      </c>
      <c r="O7" t="s">
        <v>14</v>
      </c>
      <c r="P7">
        <f t="shared" si="1"/>
        <v>999</v>
      </c>
      <c r="Q7">
        <f t="shared" si="2"/>
        <v>1</v>
      </c>
      <c r="R7">
        <v>5.0000000000000002E-5</v>
      </c>
      <c r="S7">
        <f t="shared" si="3"/>
        <v>1.0000500000000001</v>
      </c>
      <c r="T7">
        <f t="shared" si="4"/>
        <v>5</v>
      </c>
      <c r="U7" t="s">
        <v>14</v>
      </c>
      <c r="V7">
        <f t="shared" si="5"/>
        <v>999</v>
      </c>
      <c r="W7">
        <f t="shared" si="6"/>
        <v>0</v>
      </c>
      <c r="X7">
        <f t="shared" si="7"/>
        <v>0</v>
      </c>
      <c r="Y7">
        <f t="shared" si="8"/>
        <v>0</v>
      </c>
      <c r="Z7">
        <f t="shared" si="9"/>
        <v>-5.0000000000000002E-5</v>
      </c>
      <c r="AA7">
        <f t="shared" si="10"/>
        <v>5</v>
      </c>
      <c r="AB7" t="s">
        <v>14</v>
      </c>
    </row>
    <row r="8" spans="1:28" x14ac:dyDescent="0.25">
      <c r="A8" t="s">
        <v>15</v>
      </c>
      <c r="B8" t="str">
        <f>IFERROR(VLOOKUP($A8,INICIO!B$5:$N$47,B$1,0),"")</f>
        <v/>
      </c>
      <c r="C8" t="str">
        <f>IFERROR(VLOOKUP($A8,INICIO!C$5:$N$47,C$1,0),"")</f>
        <v/>
      </c>
      <c r="D8" t="str">
        <f>IFERROR(VLOOKUP($A8,INICIO!D$5:$N$47,D$1,0),"")</f>
        <v/>
      </c>
      <c r="E8" t="str">
        <f>IFERROR(VLOOKUP($A8,INICIO!E$5:$N$47,E$1,0),"")</f>
        <v/>
      </c>
      <c r="F8" t="str">
        <f>IFERROR(VLOOKUP($A8,INICIO!F$5:$N$47,F$1,0),"")</f>
        <v/>
      </c>
      <c r="G8" t="str">
        <f>IFERROR(VLOOKUP($A8,INICIO!G$5:$N$47,G$1,0),"")</f>
        <v/>
      </c>
      <c r="H8" t="str">
        <f>IFERROR(VLOOKUP($A8,INICIO!H$5:$N$47,H$1,0),"")</f>
        <v/>
      </c>
      <c r="I8" t="str">
        <f>IFERROR(VLOOKUP($A8,INICIO!I$5:$N$47,I$1,0),"")</f>
        <v/>
      </c>
      <c r="J8" t="str">
        <f>IFERROR(VLOOKUP($A8,INICIO!J$5:$N$47,J$1,0),"")</f>
        <v/>
      </c>
      <c r="K8" t="str">
        <f>IFERROR(VLOOKUP($A8,INICIO!K$5:$N$47,K$1,0),"")</f>
        <v/>
      </c>
      <c r="L8" t="str">
        <f>IFERROR(VLOOKUP($A8,INICIO!L$5:$N$47,L$1,0),"")</f>
        <v/>
      </c>
      <c r="M8" t="str">
        <f>IFERROR(VLOOKUP($A8,INICIO!M$5:$N$47,M$1,0),"")</f>
        <v/>
      </c>
      <c r="N8" t="e">
        <f t="shared" si="0"/>
        <v>#DIV/0!</v>
      </c>
      <c r="O8" t="s">
        <v>15</v>
      </c>
      <c r="P8">
        <f t="shared" si="1"/>
        <v>999</v>
      </c>
      <c r="Q8">
        <f t="shared" si="2"/>
        <v>1</v>
      </c>
      <c r="R8">
        <v>6.0000000000000002E-5</v>
      </c>
      <c r="S8">
        <f t="shared" si="3"/>
        <v>1.0000599999999999</v>
      </c>
      <c r="T8">
        <f t="shared" si="4"/>
        <v>6</v>
      </c>
      <c r="U8" t="s">
        <v>15</v>
      </c>
      <c r="V8">
        <f t="shared" si="5"/>
        <v>999</v>
      </c>
      <c r="W8">
        <f t="shared" si="6"/>
        <v>0</v>
      </c>
      <c r="X8">
        <f t="shared" si="7"/>
        <v>0</v>
      </c>
      <c r="Y8">
        <f t="shared" si="8"/>
        <v>0</v>
      </c>
      <c r="Z8">
        <f t="shared" si="9"/>
        <v>-6.0000000000000002E-5</v>
      </c>
      <c r="AA8">
        <f t="shared" si="10"/>
        <v>6</v>
      </c>
      <c r="AB8" t="s">
        <v>15</v>
      </c>
    </row>
    <row r="9" spans="1:28" x14ac:dyDescent="0.25">
      <c r="A9" t="s">
        <v>16</v>
      </c>
      <c r="B9" t="str">
        <f>IFERROR(VLOOKUP($A9,INICIO!B$5:$N$47,B$1,0),"")</f>
        <v/>
      </c>
      <c r="C9" t="str">
        <f>IFERROR(VLOOKUP($A9,INICIO!C$5:$N$47,C$1,0),"")</f>
        <v/>
      </c>
      <c r="D9" t="str">
        <f>IFERROR(VLOOKUP($A9,INICIO!D$5:$N$47,D$1,0),"")</f>
        <v/>
      </c>
      <c r="E9" t="str">
        <f>IFERROR(VLOOKUP($A9,INICIO!E$5:$N$47,E$1,0),"")</f>
        <v/>
      </c>
      <c r="F9" t="str">
        <f>IFERROR(VLOOKUP($A9,INICIO!F$5:$N$47,F$1,0),"")</f>
        <v/>
      </c>
      <c r="G9" t="str">
        <f>IFERROR(VLOOKUP($A9,INICIO!G$5:$N$47,G$1,0),"")</f>
        <v/>
      </c>
      <c r="H9" t="str">
        <f>IFERROR(VLOOKUP($A9,INICIO!H$5:$N$47,H$1,0),"")</f>
        <v/>
      </c>
      <c r="I9" t="str">
        <f>IFERROR(VLOOKUP($A9,INICIO!I$5:$N$47,I$1,0),"")</f>
        <v/>
      </c>
      <c r="J9" t="str">
        <f>IFERROR(VLOOKUP($A9,INICIO!J$5:$N$47,J$1,0),"")</f>
        <v/>
      </c>
      <c r="K9" t="str">
        <f>IFERROR(VLOOKUP($A9,INICIO!K$5:$N$47,K$1,0),"")</f>
        <v/>
      </c>
      <c r="L9" t="str">
        <f>IFERROR(VLOOKUP($A9,INICIO!L$5:$N$47,L$1,0),"")</f>
        <v/>
      </c>
      <c r="M9" t="str">
        <f>IFERROR(VLOOKUP($A9,INICIO!M$5:$N$47,M$1,0),"")</f>
        <v/>
      </c>
      <c r="N9" t="e">
        <f t="shared" si="0"/>
        <v>#DIV/0!</v>
      </c>
      <c r="O9" t="s">
        <v>16</v>
      </c>
      <c r="P9">
        <f t="shared" si="1"/>
        <v>999</v>
      </c>
      <c r="Q9">
        <f t="shared" si="2"/>
        <v>1</v>
      </c>
      <c r="R9">
        <v>6.9999999999999994E-5</v>
      </c>
      <c r="S9">
        <f t="shared" si="3"/>
        <v>1.00007</v>
      </c>
      <c r="T9">
        <f t="shared" si="4"/>
        <v>7</v>
      </c>
      <c r="U9" t="s">
        <v>16</v>
      </c>
      <c r="V9">
        <f t="shared" si="5"/>
        <v>999</v>
      </c>
      <c r="W9">
        <f t="shared" si="6"/>
        <v>0</v>
      </c>
      <c r="X9">
        <f t="shared" si="7"/>
        <v>0</v>
      </c>
      <c r="Y9">
        <f t="shared" si="8"/>
        <v>0</v>
      </c>
      <c r="Z9">
        <f t="shared" si="9"/>
        <v>-6.9999999999999994E-5</v>
      </c>
      <c r="AA9">
        <f t="shared" si="10"/>
        <v>7</v>
      </c>
      <c r="AB9" t="s">
        <v>16</v>
      </c>
    </row>
    <row r="10" spans="1:28" x14ac:dyDescent="0.25">
      <c r="A10" t="s">
        <v>17</v>
      </c>
      <c r="B10" t="str">
        <f>IFERROR(VLOOKUP($A10,INICIO!B$5:$N$47,B$1,0),"")</f>
        <v/>
      </c>
      <c r="C10" t="str">
        <f>IFERROR(VLOOKUP($A10,INICIO!C$5:$N$47,C$1,0),"")</f>
        <v/>
      </c>
      <c r="D10" t="str">
        <f>IFERROR(VLOOKUP($A10,INICIO!D$5:$N$47,D$1,0),"")</f>
        <v/>
      </c>
      <c r="E10" t="str">
        <f>IFERROR(VLOOKUP($A10,INICIO!E$5:$N$47,E$1,0),"")</f>
        <v/>
      </c>
      <c r="F10" t="str">
        <f>IFERROR(VLOOKUP($A10,INICIO!F$5:$N$47,F$1,0),"")</f>
        <v/>
      </c>
      <c r="G10" t="str">
        <f>IFERROR(VLOOKUP($A10,INICIO!G$5:$N$47,G$1,0),"")</f>
        <v/>
      </c>
      <c r="H10" t="str">
        <f>IFERROR(VLOOKUP($A10,INICIO!H$5:$N$47,H$1,0),"")</f>
        <v/>
      </c>
      <c r="I10" t="str">
        <f>IFERROR(VLOOKUP($A10,INICIO!I$5:$N$47,I$1,0),"")</f>
        <v/>
      </c>
      <c r="J10" t="str">
        <f>IFERROR(VLOOKUP($A10,INICIO!J$5:$N$47,J$1,0),"")</f>
        <v/>
      </c>
      <c r="K10" t="str">
        <f>IFERROR(VLOOKUP($A10,INICIO!K$5:$N$47,K$1,0),"")</f>
        <v/>
      </c>
      <c r="L10" t="str">
        <f>IFERROR(VLOOKUP($A10,INICIO!L$5:$N$47,L$1,0),"")</f>
        <v/>
      </c>
      <c r="M10" t="str">
        <f>IFERROR(VLOOKUP($A10,INICIO!M$5:$N$47,M$1,0),"")</f>
        <v/>
      </c>
      <c r="N10" t="e">
        <f t="shared" si="0"/>
        <v>#DIV/0!</v>
      </c>
      <c r="O10" t="s">
        <v>17</v>
      </c>
      <c r="P10">
        <f t="shared" si="1"/>
        <v>999</v>
      </c>
      <c r="Q10">
        <f t="shared" si="2"/>
        <v>1</v>
      </c>
      <c r="R10">
        <v>8.0000000000000007E-5</v>
      </c>
      <c r="S10">
        <f t="shared" si="3"/>
        <v>1.0000800000000001</v>
      </c>
      <c r="T10">
        <f t="shared" si="4"/>
        <v>8</v>
      </c>
      <c r="U10" t="s">
        <v>17</v>
      </c>
      <c r="V10">
        <f t="shared" si="5"/>
        <v>999</v>
      </c>
      <c r="W10">
        <f t="shared" si="6"/>
        <v>0</v>
      </c>
      <c r="X10">
        <f t="shared" si="7"/>
        <v>0</v>
      </c>
      <c r="Y10">
        <f t="shared" si="8"/>
        <v>0</v>
      </c>
      <c r="Z10">
        <f t="shared" si="9"/>
        <v>-8.0000000000000007E-5</v>
      </c>
      <c r="AA10">
        <f t="shared" si="10"/>
        <v>8</v>
      </c>
      <c r="AB10" t="s">
        <v>17</v>
      </c>
    </row>
    <row r="11" spans="1:28" x14ac:dyDescent="0.25">
      <c r="A11" t="s">
        <v>18</v>
      </c>
      <c r="B11" t="str">
        <f>IFERROR(VLOOKUP($A11,INICIO!B$5:$N$47,B$1,0),"")</f>
        <v/>
      </c>
      <c r="C11" t="str">
        <f>IFERROR(VLOOKUP($A11,INICIO!C$5:$N$47,C$1,0),"")</f>
        <v/>
      </c>
      <c r="D11" t="str">
        <f>IFERROR(VLOOKUP($A11,INICIO!D$5:$N$47,D$1,0),"")</f>
        <v/>
      </c>
      <c r="E11" t="str">
        <f>IFERROR(VLOOKUP($A11,INICIO!E$5:$N$47,E$1,0),"")</f>
        <v/>
      </c>
      <c r="F11" t="str">
        <f>IFERROR(VLOOKUP($A11,INICIO!F$5:$N$47,F$1,0),"")</f>
        <v/>
      </c>
      <c r="G11" t="str">
        <f>IFERROR(VLOOKUP($A11,INICIO!G$5:$N$47,G$1,0),"")</f>
        <v/>
      </c>
      <c r="H11" t="str">
        <f>IFERROR(VLOOKUP($A11,INICIO!H$5:$N$47,H$1,0),"")</f>
        <v/>
      </c>
      <c r="I11" t="str">
        <f>IFERROR(VLOOKUP($A11,INICIO!I$5:$N$47,I$1,0),"")</f>
        <v/>
      </c>
      <c r="J11" t="str">
        <f>IFERROR(VLOOKUP($A11,INICIO!J$5:$N$47,J$1,0),"")</f>
        <v/>
      </c>
      <c r="K11" t="str">
        <f>IFERROR(VLOOKUP($A11,INICIO!K$5:$N$47,K$1,0),"")</f>
        <v/>
      </c>
      <c r="L11" t="str">
        <f>IFERROR(VLOOKUP($A11,INICIO!L$5:$N$47,L$1,0),"")</f>
        <v/>
      </c>
      <c r="M11" t="str">
        <f>IFERROR(VLOOKUP($A11,INICIO!M$5:$N$47,M$1,0),"")</f>
        <v/>
      </c>
      <c r="N11" t="e">
        <f t="shared" si="0"/>
        <v>#DIV/0!</v>
      </c>
      <c r="O11" t="s">
        <v>18</v>
      </c>
      <c r="P11">
        <f t="shared" si="1"/>
        <v>999</v>
      </c>
      <c r="Q11">
        <f t="shared" si="2"/>
        <v>1</v>
      </c>
      <c r="R11">
        <v>9.0000000000000006E-5</v>
      </c>
      <c r="S11">
        <f t="shared" si="3"/>
        <v>1.0000899999999999</v>
      </c>
      <c r="T11">
        <f t="shared" si="4"/>
        <v>9</v>
      </c>
      <c r="U11" t="s">
        <v>18</v>
      </c>
      <c r="V11">
        <f t="shared" si="5"/>
        <v>999</v>
      </c>
      <c r="W11">
        <f t="shared" si="6"/>
        <v>0</v>
      </c>
      <c r="X11">
        <f t="shared" si="7"/>
        <v>0</v>
      </c>
      <c r="Y11">
        <f t="shared" si="8"/>
        <v>0</v>
      </c>
      <c r="Z11">
        <f t="shared" si="9"/>
        <v>-9.0000000000000006E-5</v>
      </c>
      <c r="AA11">
        <f t="shared" si="10"/>
        <v>9</v>
      </c>
      <c r="AB11" t="s">
        <v>18</v>
      </c>
    </row>
    <row r="12" spans="1:28" x14ac:dyDescent="0.25">
      <c r="A12" t="s">
        <v>19</v>
      </c>
      <c r="B12" t="str">
        <f>IFERROR(VLOOKUP($A12,INICIO!B$5:$N$47,B$1,0),"")</f>
        <v/>
      </c>
      <c r="C12" t="str">
        <f>IFERROR(VLOOKUP($A12,INICIO!C$5:$N$47,C$1,0),"")</f>
        <v/>
      </c>
      <c r="D12" t="str">
        <f>IFERROR(VLOOKUP($A12,INICIO!D$5:$N$47,D$1,0),"")</f>
        <v/>
      </c>
      <c r="E12" t="str">
        <f>IFERROR(VLOOKUP($A12,INICIO!E$5:$N$47,E$1,0),"")</f>
        <v/>
      </c>
      <c r="F12" t="str">
        <f>IFERROR(VLOOKUP($A12,INICIO!F$5:$N$47,F$1,0),"")</f>
        <v/>
      </c>
      <c r="G12" t="str">
        <f>IFERROR(VLOOKUP($A12,INICIO!G$5:$N$47,G$1,0),"")</f>
        <v/>
      </c>
      <c r="H12" t="str">
        <f>IFERROR(VLOOKUP($A12,INICIO!H$5:$N$47,H$1,0),"")</f>
        <v/>
      </c>
      <c r="I12" t="str">
        <f>IFERROR(VLOOKUP($A12,INICIO!I$5:$N$47,I$1,0),"")</f>
        <v/>
      </c>
      <c r="J12" t="str">
        <f>IFERROR(VLOOKUP($A12,INICIO!J$5:$N$47,J$1,0),"")</f>
        <v/>
      </c>
      <c r="K12" t="str">
        <f>IFERROR(VLOOKUP($A12,INICIO!K$5:$N$47,K$1,0),"")</f>
        <v/>
      </c>
      <c r="L12" t="str">
        <f>IFERROR(VLOOKUP($A12,INICIO!L$5:$N$47,L$1,0),"")</f>
        <v/>
      </c>
      <c r="M12" t="str">
        <f>IFERROR(VLOOKUP($A12,INICIO!M$5:$N$47,M$1,0),"")</f>
        <v/>
      </c>
      <c r="N12" t="e">
        <f t="shared" si="0"/>
        <v>#DIV/0!</v>
      </c>
      <c r="O12" t="s">
        <v>19</v>
      </c>
      <c r="P12">
        <f t="shared" si="1"/>
        <v>999</v>
      </c>
      <c r="Q12">
        <f t="shared" si="2"/>
        <v>1</v>
      </c>
      <c r="R12">
        <v>1E-4</v>
      </c>
      <c r="S12">
        <f t="shared" si="3"/>
        <v>1.0001</v>
      </c>
      <c r="T12">
        <f t="shared" si="4"/>
        <v>10</v>
      </c>
      <c r="U12" t="s">
        <v>19</v>
      </c>
      <c r="V12">
        <f t="shared" si="5"/>
        <v>999</v>
      </c>
      <c r="W12">
        <f t="shared" si="6"/>
        <v>0</v>
      </c>
      <c r="X12">
        <f t="shared" si="7"/>
        <v>0</v>
      </c>
      <c r="Y12">
        <f t="shared" si="8"/>
        <v>0</v>
      </c>
      <c r="Z12">
        <f t="shared" si="9"/>
        <v>-1E-4</v>
      </c>
      <c r="AA12">
        <f t="shared" si="10"/>
        <v>10</v>
      </c>
      <c r="AB12" t="s">
        <v>19</v>
      </c>
    </row>
    <row r="13" spans="1:28" x14ac:dyDescent="0.25">
      <c r="A13" t="s">
        <v>20</v>
      </c>
      <c r="B13" t="str">
        <f>IFERROR(VLOOKUP($A13,INICIO!B$5:$N$47,B$1,0),"")</f>
        <v/>
      </c>
      <c r="C13" t="str">
        <f>IFERROR(VLOOKUP($A13,INICIO!C$5:$N$47,C$1,0),"")</f>
        <v/>
      </c>
      <c r="D13" t="str">
        <f>IFERROR(VLOOKUP($A13,INICIO!D$5:$N$47,D$1,0),"")</f>
        <v/>
      </c>
      <c r="E13" t="str">
        <f>IFERROR(VLOOKUP($A13,INICIO!E$5:$N$47,E$1,0),"")</f>
        <v/>
      </c>
      <c r="F13" t="str">
        <f>IFERROR(VLOOKUP($A13,INICIO!F$5:$N$47,F$1,0),"")</f>
        <v/>
      </c>
      <c r="G13" t="str">
        <f>IFERROR(VLOOKUP($A13,INICIO!G$5:$N$47,G$1,0),"")</f>
        <v/>
      </c>
      <c r="H13" t="str">
        <f>IFERROR(VLOOKUP($A13,INICIO!H$5:$N$47,H$1,0),"")</f>
        <v/>
      </c>
      <c r="I13" t="str">
        <f>IFERROR(VLOOKUP($A13,INICIO!I$5:$N$47,I$1,0),"")</f>
        <v/>
      </c>
      <c r="J13" t="str">
        <f>IFERROR(VLOOKUP($A13,INICIO!J$5:$N$47,J$1,0),"")</f>
        <v/>
      </c>
      <c r="K13" t="str">
        <f>IFERROR(VLOOKUP($A13,INICIO!K$5:$N$47,K$1,0),"")</f>
        <v/>
      </c>
      <c r="L13" t="str">
        <f>IFERROR(VLOOKUP($A13,INICIO!L$5:$N$47,L$1,0),"")</f>
        <v/>
      </c>
      <c r="M13" t="str">
        <f>IFERROR(VLOOKUP($A13,INICIO!M$5:$N$47,M$1,0),"")</f>
        <v/>
      </c>
      <c r="N13" t="e">
        <f t="shared" si="0"/>
        <v>#DIV/0!</v>
      </c>
      <c r="O13" t="s">
        <v>20</v>
      </c>
      <c r="P13">
        <f t="shared" si="1"/>
        <v>999</v>
      </c>
      <c r="Q13">
        <f t="shared" si="2"/>
        <v>1</v>
      </c>
      <c r="R13">
        <v>1.1E-4</v>
      </c>
      <c r="S13">
        <f t="shared" si="3"/>
        <v>1.0001100000000001</v>
      </c>
      <c r="T13">
        <f t="shared" si="4"/>
        <v>11</v>
      </c>
      <c r="U13" t="s">
        <v>20</v>
      </c>
      <c r="V13">
        <f t="shared" si="5"/>
        <v>999</v>
      </c>
      <c r="W13">
        <f t="shared" si="6"/>
        <v>0</v>
      </c>
      <c r="X13">
        <f t="shared" si="7"/>
        <v>0</v>
      </c>
      <c r="Y13">
        <f t="shared" si="8"/>
        <v>0</v>
      </c>
      <c r="Z13">
        <f t="shared" si="9"/>
        <v>-1.1E-4</v>
      </c>
      <c r="AA13">
        <f t="shared" si="10"/>
        <v>11</v>
      </c>
      <c r="AB13" t="s">
        <v>20</v>
      </c>
    </row>
    <row r="14" spans="1:28" x14ac:dyDescent="0.25">
      <c r="A14" t="s">
        <v>21</v>
      </c>
      <c r="B14" t="str">
        <f>IFERROR(VLOOKUP($A14,INICIO!B$5:$N$47,B$1,0),"")</f>
        <v/>
      </c>
      <c r="C14" t="str">
        <f>IFERROR(VLOOKUP($A14,INICIO!C$5:$N$47,C$1,0),"")</f>
        <v/>
      </c>
      <c r="D14" t="str">
        <f>IFERROR(VLOOKUP($A14,INICIO!D$5:$N$47,D$1,0),"")</f>
        <v/>
      </c>
      <c r="E14" t="str">
        <f>IFERROR(VLOOKUP($A14,INICIO!E$5:$N$47,E$1,0),"")</f>
        <v/>
      </c>
      <c r="F14" t="str">
        <f>IFERROR(VLOOKUP($A14,INICIO!F$5:$N$47,F$1,0),"")</f>
        <v/>
      </c>
      <c r="G14" t="str">
        <f>IFERROR(VLOOKUP($A14,INICIO!G$5:$N$47,G$1,0),"")</f>
        <v/>
      </c>
      <c r="H14" t="str">
        <f>IFERROR(VLOOKUP($A14,INICIO!H$5:$N$47,H$1,0),"")</f>
        <v/>
      </c>
      <c r="I14" t="str">
        <f>IFERROR(VLOOKUP($A14,INICIO!I$5:$N$47,I$1,0),"")</f>
        <v/>
      </c>
      <c r="J14" t="str">
        <f>IFERROR(VLOOKUP($A14,INICIO!J$5:$N$47,J$1,0),"")</f>
        <v/>
      </c>
      <c r="K14" t="str">
        <f>IFERROR(VLOOKUP($A14,INICIO!K$5:$N$47,K$1,0),"")</f>
        <v/>
      </c>
      <c r="L14" t="str">
        <f>IFERROR(VLOOKUP($A14,INICIO!L$5:$N$47,L$1,0),"")</f>
        <v/>
      </c>
      <c r="M14" t="str">
        <f>IFERROR(VLOOKUP($A14,INICIO!M$5:$N$47,M$1,0),"")</f>
        <v/>
      </c>
      <c r="N14" t="e">
        <f t="shared" si="0"/>
        <v>#DIV/0!</v>
      </c>
      <c r="O14" t="s">
        <v>21</v>
      </c>
      <c r="P14">
        <f t="shared" si="1"/>
        <v>999</v>
      </c>
      <c r="Q14">
        <f t="shared" si="2"/>
        <v>1</v>
      </c>
      <c r="R14">
        <v>1.2E-4</v>
      </c>
      <c r="S14">
        <f t="shared" si="3"/>
        <v>1.0001199999999999</v>
      </c>
      <c r="T14">
        <f t="shared" si="4"/>
        <v>12</v>
      </c>
      <c r="U14" t="s">
        <v>21</v>
      </c>
      <c r="V14">
        <f t="shared" si="5"/>
        <v>999</v>
      </c>
      <c r="W14">
        <f t="shared" si="6"/>
        <v>0</v>
      </c>
      <c r="X14">
        <f t="shared" si="7"/>
        <v>0</v>
      </c>
      <c r="Y14">
        <f t="shared" si="8"/>
        <v>0</v>
      </c>
      <c r="Z14">
        <f t="shared" si="9"/>
        <v>-1.2E-4</v>
      </c>
      <c r="AA14">
        <f t="shared" si="10"/>
        <v>12</v>
      </c>
      <c r="AB14" t="s">
        <v>21</v>
      </c>
    </row>
    <row r="15" spans="1:28" x14ac:dyDescent="0.25">
      <c r="A15" t="s">
        <v>22</v>
      </c>
      <c r="B15" t="str">
        <f>IFERROR(VLOOKUP($A15,INICIO!B$5:$N$47,B$1,0),"")</f>
        <v/>
      </c>
      <c r="C15" t="str">
        <f>IFERROR(VLOOKUP($A15,INICIO!C$5:$N$47,C$1,0),"")</f>
        <v/>
      </c>
      <c r="D15" t="str">
        <f>IFERROR(VLOOKUP($A15,INICIO!D$5:$N$47,D$1,0),"")</f>
        <v/>
      </c>
      <c r="E15" t="str">
        <f>IFERROR(VLOOKUP($A15,INICIO!E$5:$N$47,E$1,0),"")</f>
        <v/>
      </c>
      <c r="F15" t="str">
        <f>IFERROR(VLOOKUP($A15,INICIO!F$5:$N$47,F$1,0),"")</f>
        <v/>
      </c>
      <c r="G15" t="str">
        <f>IFERROR(VLOOKUP($A15,INICIO!G$5:$N$47,G$1,0),"")</f>
        <v/>
      </c>
      <c r="H15" t="str">
        <f>IFERROR(VLOOKUP($A15,INICIO!H$5:$N$47,H$1,0),"")</f>
        <v/>
      </c>
      <c r="I15" t="str">
        <f>IFERROR(VLOOKUP($A15,INICIO!I$5:$N$47,I$1,0),"")</f>
        <v/>
      </c>
      <c r="J15" t="str">
        <f>IFERROR(VLOOKUP($A15,INICIO!J$5:$N$47,J$1,0),"")</f>
        <v/>
      </c>
      <c r="K15" t="str">
        <f>IFERROR(VLOOKUP($A15,INICIO!K$5:$N$47,K$1,0),"")</f>
        <v/>
      </c>
      <c r="L15" t="str">
        <f>IFERROR(VLOOKUP($A15,INICIO!L$5:$N$47,L$1,0),"")</f>
        <v/>
      </c>
      <c r="M15" t="str">
        <f>IFERROR(VLOOKUP($A15,INICIO!M$5:$N$47,M$1,0),"")</f>
        <v/>
      </c>
      <c r="N15" t="e">
        <f t="shared" si="0"/>
        <v>#DIV/0!</v>
      </c>
      <c r="O15" t="s">
        <v>22</v>
      </c>
      <c r="P15">
        <f t="shared" si="1"/>
        <v>999</v>
      </c>
      <c r="Q15">
        <f t="shared" si="2"/>
        <v>1</v>
      </c>
      <c r="R15">
        <v>1.2999999999999999E-4</v>
      </c>
      <c r="S15">
        <f t="shared" si="3"/>
        <v>1.00013</v>
      </c>
      <c r="T15">
        <f t="shared" si="4"/>
        <v>13</v>
      </c>
      <c r="U15" t="s">
        <v>22</v>
      </c>
      <c r="V15">
        <f t="shared" si="5"/>
        <v>999</v>
      </c>
      <c r="W15">
        <f t="shared" si="6"/>
        <v>0</v>
      </c>
      <c r="X15">
        <f t="shared" si="7"/>
        <v>0</v>
      </c>
      <c r="Y15">
        <f t="shared" si="8"/>
        <v>0</v>
      </c>
      <c r="Z15">
        <f t="shared" si="9"/>
        <v>-1.2999999999999999E-4</v>
      </c>
      <c r="AA15">
        <f t="shared" si="10"/>
        <v>13</v>
      </c>
      <c r="AB15" t="s">
        <v>22</v>
      </c>
    </row>
    <row r="16" spans="1:28" x14ac:dyDescent="0.25">
      <c r="A16" t="s">
        <v>23</v>
      </c>
      <c r="B16" t="str">
        <f>IFERROR(VLOOKUP($A16,INICIO!B$5:$N$47,B$1,0),"")</f>
        <v/>
      </c>
      <c r="C16" t="str">
        <f>IFERROR(VLOOKUP($A16,INICIO!C$5:$N$47,C$1,0),"")</f>
        <v/>
      </c>
      <c r="D16" t="str">
        <f>IFERROR(VLOOKUP($A16,INICIO!D$5:$N$47,D$1,0),"")</f>
        <v/>
      </c>
      <c r="E16" t="str">
        <f>IFERROR(VLOOKUP($A16,INICIO!E$5:$N$47,E$1,0),"")</f>
        <v/>
      </c>
      <c r="F16" t="str">
        <f>IFERROR(VLOOKUP($A16,INICIO!F$5:$N$47,F$1,0),"")</f>
        <v/>
      </c>
      <c r="G16" t="str">
        <f>IFERROR(VLOOKUP($A16,INICIO!G$5:$N$47,G$1,0),"")</f>
        <v/>
      </c>
      <c r="H16" t="str">
        <f>IFERROR(VLOOKUP($A16,INICIO!H$5:$N$47,H$1,0),"")</f>
        <v/>
      </c>
      <c r="I16" t="str">
        <f>IFERROR(VLOOKUP($A16,INICIO!I$5:$N$47,I$1,0),"")</f>
        <v/>
      </c>
      <c r="J16" t="str">
        <f>IFERROR(VLOOKUP($A16,INICIO!J$5:$N$47,J$1,0),"")</f>
        <v/>
      </c>
      <c r="K16" t="str">
        <f>IFERROR(VLOOKUP($A16,INICIO!K$5:$N$47,K$1,0),"")</f>
        <v/>
      </c>
      <c r="L16" t="str">
        <f>IFERROR(VLOOKUP($A16,INICIO!L$5:$N$47,L$1,0),"")</f>
        <v/>
      </c>
      <c r="M16" t="str">
        <f>IFERROR(VLOOKUP($A16,INICIO!M$5:$N$47,M$1,0),"")</f>
        <v/>
      </c>
      <c r="N16" t="e">
        <f t="shared" si="0"/>
        <v>#DIV/0!</v>
      </c>
      <c r="O16" t="s">
        <v>23</v>
      </c>
      <c r="P16">
        <f t="shared" si="1"/>
        <v>999</v>
      </c>
      <c r="Q16">
        <f t="shared" si="2"/>
        <v>1</v>
      </c>
      <c r="R16">
        <v>1.3999999999999999E-4</v>
      </c>
      <c r="S16">
        <f t="shared" si="3"/>
        <v>1.00014</v>
      </c>
      <c r="T16">
        <f t="shared" si="4"/>
        <v>14</v>
      </c>
      <c r="U16" t="s">
        <v>23</v>
      </c>
      <c r="V16">
        <f t="shared" si="5"/>
        <v>999</v>
      </c>
      <c r="W16">
        <f t="shared" si="6"/>
        <v>0</v>
      </c>
      <c r="X16">
        <f t="shared" si="7"/>
        <v>0</v>
      </c>
      <c r="Y16">
        <f t="shared" si="8"/>
        <v>0</v>
      </c>
      <c r="Z16">
        <f t="shared" si="9"/>
        <v>-1.3999999999999999E-4</v>
      </c>
      <c r="AA16">
        <f t="shared" si="10"/>
        <v>14</v>
      </c>
      <c r="AB16" t="s">
        <v>23</v>
      </c>
    </row>
    <row r="17" spans="1:28" x14ac:dyDescent="0.25">
      <c r="A17" t="s">
        <v>24</v>
      </c>
      <c r="B17" t="str">
        <f>IFERROR(VLOOKUP($A17,INICIO!B$5:$N$47,B$1,0),"")</f>
        <v/>
      </c>
      <c r="C17" t="str">
        <f>IFERROR(VLOOKUP($A17,INICIO!C$5:$N$47,C$1,0),"")</f>
        <v/>
      </c>
      <c r="D17" t="str">
        <f>IFERROR(VLOOKUP($A17,INICIO!D$5:$N$47,D$1,0),"")</f>
        <v/>
      </c>
      <c r="E17" t="str">
        <f>IFERROR(VLOOKUP($A17,INICIO!E$5:$N$47,E$1,0),"")</f>
        <v/>
      </c>
      <c r="F17" t="str">
        <f>IFERROR(VLOOKUP($A17,INICIO!F$5:$N$47,F$1,0),"")</f>
        <v/>
      </c>
      <c r="G17" t="str">
        <f>IFERROR(VLOOKUP($A17,INICIO!G$5:$N$47,G$1,0),"")</f>
        <v/>
      </c>
      <c r="H17" t="str">
        <f>IFERROR(VLOOKUP($A17,INICIO!H$5:$N$47,H$1,0),"")</f>
        <v/>
      </c>
      <c r="I17" t="str">
        <f>IFERROR(VLOOKUP($A17,INICIO!I$5:$N$47,I$1,0),"")</f>
        <v/>
      </c>
      <c r="J17" t="str">
        <f>IFERROR(VLOOKUP($A17,INICIO!J$5:$N$47,J$1,0),"")</f>
        <v/>
      </c>
      <c r="K17" t="str">
        <f>IFERROR(VLOOKUP($A17,INICIO!K$5:$N$47,K$1,0),"")</f>
        <v/>
      </c>
      <c r="L17" t="str">
        <f>IFERROR(VLOOKUP($A17,INICIO!L$5:$N$47,L$1,0),"")</f>
        <v/>
      </c>
      <c r="M17" t="str">
        <f>IFERROR(VLOOKUP($A17,INICIO!M$5:$N$47,M$1,0),"")</f>
        <v/>
      </c>
      <c r="N17" t="e">
        <f t="shared" si="0"/>
        <v>#DIV/0!</v>
      </c>
      <c r="O17" t="s">
        <v>24</v>
      </c>
      <c r="P17">
        <f t="shared" si="1"/>
        <v>999</v>
      </c>
      <c r="Q17">
        <f t="shared" si="2"/>
        <v>1</v>
      </c>
      <c r="R17">
        <v>1.4999999999999999E-4</v>
      </c>
      <c r="S17">
        <f t="shared" si="3"/>
        <v>1.0001500000000001</v>
      </c>
      <c r="T17">
        <f t="shared" si="4"/>
        <v>15</v>
      </c>
      <c r="U17" t="s">
        <v>24</v>
      </c>
      <c r="V17">
        <f t="shared" si="5"/>
        <v>999</v>
      </c>
      <c r="W17">
        <f t="shared" si="6"/>
        <v>0</v>
      </c>
      <c r="X17">
        <f t="shared" si="7"/>
        <v>0</v>
      </c>
      <c r="Y17">
        <f t="shared" si="8"/>
        <v>0</v>
      </c>
      <c r="Z17">
        <f t="shared" si="9"/>
        <v>-1.4999999999999999E-4</v>
      </c>
      <c r="AA17">
        <f t="shared" si="10"/>
        <v>15</v>
      </c>
      <c r="AB17" t="s">
        <v>24</v>
      </c>
    </row>
    <row r="18" spans="1:28" x14ac:dyDescent="0.25">
      <c r="A18" t="s">
        <v>25</v>
      </c>
      <c r="B18" t="str">
        <f>IFERROR(VLOOKUP($A18,INICIO!B$5:$N$47,B$1,0),"")</f>
        <v/>
      </c>
      <c r="C18" t="str">
        <f>IFERROR(VLOOKUP($A18,INICIO!C$5:$N$47,C$1,0),"")</f>
        <v/>
      </c>
      <c r="D18" t="str">
        <f>IFERROR(VLOOKUP($A18,INICIO!D$5:$N$47,D$1,0),"")</f>
        <v/>
      </c>
      <c r="E18" t="str">
        <f>IFERROR(VLOOKUP($A18,INICIO!E$5:$N$47,E$1,0),"")</f>
        <v/>
      </c>
      <c r="F18" t="str">
        <f>IFERROR(VLOOKUP($A18,INICIO!F$5:$N$47,F$1,0),"")</f>
        <v/>
      </c>
      <c r="G18" t="str">
        <f>IFERROR(VLOOKUP($A18,INICIO!G$5:$N$47,G$1,0),"")</f>
        <v/>
      </c>
      <c r="H18" t="str">
        <f>IFERROR(VLOOKUP($A18,INICIO!H$5:$N$47,H$1,0),"")</f>
        <v/>
      </c>
      <c r="I18" t="str">
        <f>IFERROR(VLOOKUP($A18,INICIO!I$5:$N$47,I$1,0),"")</f>
        <v/>
      </c>
      <c r="J18" t="str">
        <f>IFERROR(VLOOKUP($A18,INICIO!J$5:$N$47,J$1,0),"")</f>
        <v/>
      </c>
      <c r="K18" t="str">
        <f>IFERROR(VLOOKUP($A18,INICIO!K$5:$N$47,K$1,0),"")</f>
        <v/>
      </c>
      <c r="L18" t="str">
        <f>IFERROR(VLOOKUP($A18,INICIO!L$5:$N$47,L$1,0),"")</f>
        <v/>
      </c>
      <c r="M18" t="str">
        <f>IFERROR(VLOOKUP($A18,INICIO!M$5:$N$47,M$1,0),"")</f>
        <v/>
      </c>
      <c r="N18" t="e">
        <f t="shared" si="0"/>
        <v>#DIV/0!</v>
      </c>
      <c r="O18" t="s">
        <v>25</v>
      </c>
      <c r="P18">
        <f t="shared" si="1"/>
        <v>999</v>
      </c>
      <c r="Q18">
        <f t="shared" si="2"/>
        <v>1</v>
      </c>
      <c r="R18">
        <v>1.6000000000000001E-4</v>
      </c>
      <c r="S18">
        <f t="shared" si="3"/>
        <v>1.0001599999999999</v>
      </c>
      <c r="T18">
        <f t="shared" si="4"/>
        <v>16</v>
      </c>
      <c r="U18" t="s">
        <v>25</v>
      </c>
      <c r="V18">
        <f t="shared" si="5"/>
        <v>999</v>
      </c>
      <c r="W18">
        <f t="shared" si="6"/>
        <v>0</v>
      </c>
      <c r="X18">
        <f t="shared" si="7"/>
        <v>0</v>
      </c>
      <c r="Y18">
        <f t="shared" si="8"/>
        <v>0</v>
      </c>
      <c r="Z18">
        <f t="shared" si="9"/>
        <v>-1.6000000000000001E-4</v>
      </c>
      <c r="AA18">
        <f t="shared" si="10"/>
        <v>16</v>
      </c>
      <c r="AB18" t="s">
        <v>25</v>
      </c>
    </row>
    <row r="19" spans="1:28" x14ac:dyDescent="0.25">
      <c r="A19" t="s">
        <v>3</v>
      </c>
      <c r="B19" t="str">
        <f>IFERROR(VLOOKUP($A19,INICIO!B$5:$N$47,B$1,0),"")</f>
        <v/>
      </c>
      <c r="C19" t="str">
        <f>IFERROR(VLOOKUP($A19,INICIO!C$5:$N$47,C$1,0),"")</f>
        <v/>
      </c>
      <c r="D19" t="str">
        <f>IFERROR(VLOOKUP($A19,INICIO!D$5:$N$47,D$1,0),"")</f>
        <v/>
      </c>
      <c r="E19" t="str">
        <f>IFERROR(VLOOKUP($A19,INICIO!E$5:$N$47,E$1,0),"")</f>
        <v/>
      </c>
      <c r="F19" t="str">
        <f>IFERROR(VLOOKUP($A19,INICIO!F$5:$N$47,F$1,0),"")</f>
        <v/>
      </c>
      <c r="G19" t="str">
        <f>IFERROR(VLOOKUP($A19,INICIO!G$5:$N$47,G$1,0),"")</f>
        <v/>
      </c>
      <c r="H19" t="str">
        <f>IFERROR(VLOOKUP($A19,INICIO!H$5:$N$47,H$1,0),"")</f>
        <v/>
      </c>
      <c r="I19" t="str">
        <f>IFERROR(VLOOKUP($A19,INICIO!I$5:$N$47,I$1,0),"")</f>
        <v/>
      </c>
      <c r="J19" t="str">
        <f>IFERROR(VLOOKUP($A19,INICIO!J$5:$N$47,J$1,0),"")</f>
        <v/>
      </c>
      <c r="K19" t="str">
        <f>IFERROR(VLOOKUP($A19,INICIO!K$5:$N$47,K$1,0),"")</f>
        <v/>
      </c>
      <c r="L19" t="str">
        <f>IFERROR(VLOOKUP($A19,INICIO!L$5:$N$47,L$1,0),"")</f>
        <v/>
      </c>
      <c r="M19" t="str">
        <f>IFERROR(VLOOKUP($A19,INICIO!M$5:$N$47,M$1,0),"")</f>
        <v/>
      </c>
      <c r="N19" t="e">
        <f t="shared" si="0"/>
        <v>#DIV/0!</v>
      </c>
      <c r="O19" t="s">
        <v>3</v>
      </c>
      <c r="P19">
        <f t="shared" si="1"/>
        <v>999</v>
      </c>
      <c r="Q19">
        <f t="shared" si="2"/>
        <v>1</v>
      </c>
      <c r="R19">
        <v>1.7000000000000001E-4</v>
      </c>
      <c r="S19">
        <f t="shared" si="3"/>
        <v>1.00017</v>
      </c>
      <c r="T19">
        <f t="shared" si="4"/>
        <v>17</v>
      </c>
      <c r="U19" t="s">
        <v>3</v>
      </c>
      <c r="V19">
        <f t="shared" si="5"/>
        <v>999</v>
      </c>
      <c r="W19">
        <f t="shared" si="6"/>
        <v>0</v>
      </c>
      <c r="X19">
        <f t="shared" si="7"/>
        <v>0</v>
      </c>
      <c r="Y19">
        <f t="shared" si="8"/>
        <v>0</v>
      </c>
      <c r="Z19">
        <f t="shared" si="9"/>
        <v>-1.7000000000000001E-4</v>
      </c>
      <c r="AA19">
        <f t="shared" si="10"/>
        <v>17</v>
      </c>
      <c r="AB19" t="s">
        <v>3</v>
      </c>
    </row>
    <row r="20" spans="1:28" x14ac:dyDescent="0.25">
      <c r="A20" t="s">
        <v>0</v>
      </c>
      <c r="B20" t="str">
        <f>IFERROR(VLOOKUP($A20,INICIO!B$5:$N$47,B$1,0),"")</f>
        <v/>
      </c>
      <c r="C20" t="str">
        <f>IFERROR(VLOOKUP($A20,INICIO!C$5:$N$47,C$1,0),"")</f>
        <v/>
      </c>
      <c r="D20" t="str">
        <f>IFERROR(VLOOKUP($A20,INICIO!D$5:$N$47,D$1,0),"")</f>
        <v/>
      </c>
      <c r="E20" t="str">
        <f>IFERROR(VLOOKUP($A20,INICIO!E$5:$N$47,E$1,0),"")</f>
        <v/>
      </c>
      <c r="F20" t="str">
        <f>IFERROR(VLOOKUP($A20,INICIO!F$5:$N$47,F$1,0),"")</f>
        <v/>
      </c>
      <c r="G20" t="str">
        <f>IFERROR(VLOOKUP($A20,INICIO!G$5:$N$47,G$1,0),"")</f>
        <v/>
      </c>
      <c r="H20" t="str">
        <f>IFERROR(VLOOKUP($A20,INICIO!H$5:$N$47,H$1,0),"")</f>
        <v/>
      </c>
      <c r="I20" t="str">
        <f>IFERROR(VLOOKUP($A20,INICIO!I$5:$N$47,I$1,0),"")</f>
        <v/>
      </c>
      <c r="J20" t="str">
        <f>IFERROR(VLOOKUP($A20,INICIO!J$5:$N$47,J$1,0),"")</f>
        <v/>
      </c>
      <c r="K20" t="str">
        <f>IFERROR(VLOOKUP($A20,INICIO!K$5:$N$47,K$1,0),"")</f>
        <v/>
      </c>
      <c r="L20" t="str">
        <f>IFERROR(VLOOKUP($A20,INICIO!L$5:$N$47,L$1,0),"")</f>
        <v/>
      </c>
      <c r="M20" t="str">
        <f>IFERROR(VLOOKUP($A20,INICIO!M$5:$N$47,M$1,0),"")</f>
        <v/>
      </c>
      <c r="N20" t="e">
        <f t="shared" si="0"/>
        <v>#DIV/0!</v>
      </c>
      <c r="O20" t="s">
        <v>0</v>
      </c>
      <c r="P20">
        <f t="shared" si="1"/>
        <v>999</v>
      </c>
      <c r="Q20">
        <f t="shared" si="2"/>
        <v>1</v>
      </c>
      <c r="R20">
        <v>1.8000000000000001E-4</v>
      </c>
      <c r="S20">
        <f t="shared" si="3"/>
        <v>1.0001800000000001</v>
      </c>
      <c r="T20">
        <f t="shared" si="4"/>
        <v>18</v>
      </c>
      <c r="U20" t="s">
        <v>0</v>
      </c>
      <c r="V20">
        <f t="shared" si="5"/>
        <v>999</v>
      </c>
      <c r="W20">
        <f t="shared" si="6"/>
        <v>0</v>
      </c>
      <c r="X20">
        <f t="shared" si="7"/>
        <v>0</v>
      </c>
      <c r="Y20">
        <f t="shared" si="8"/>
        <v>0</v>
      </c>
      <c r="Z20">
        <f t="shared" si="9"/>
        <v>-1.8000000000000001E-4</v>
      </c>
      <c r="AA20">
        <f t="shared" si="10"/>
        <v>18</v>
      </c>
      <c r="AB20" t="s">
        <v>0</v>
      </c>
    </row>
    <row r="21" spans="1:28" x14ac:dyDescent="0.25">
      <c r="A21" t="s">
        <v>26</v>
      </c>
      <c r="B21" t="str">
        <f>IFERROR(VLOOKUP($A21,INICIO!B$5:$N$47,B$1,0),"")</f>
        <v/>
      </c>
      <c r="C21" t="str">
        <f>IFERROR(VLOOKUP($A21,INICIO!C$5:$N$47,C$1,0),"")</f>
        <v/>
      </c>
      <c r="D21" t="str">
        <f>IFERROR(VLOOKUP($A21,INICIO!D$5:$N$47,D$1,0),"")</f>
        <v/>
      </c>
      <c r="E21" t="str">
        <f>IFERROR(VLOOKUP($A21,INICIO!E$5:$N$47,E$1,0),"")</f>
        <v/>
      </c>
      <c r="F21" t="str">
        <f>IFERROR(VLOOKUP($A21,INICIO!F$5:$N$47,F$1,0),"")</f>
        <v/>
      </c>
      <c r="G21" t="str">
        <f>IFERROR(VLOOKUP($A21,INICIO!G$5:$N$47,G$1,0),"")</f>
        <v/>
      </c>
      <c r="H21" t="str">
        <f>IFERROR(VLOOKUP($A21,INICIO!H$5:$N$47,H$1,0),"")</f>
        <v/>
      </c>
      <c r="I21" t="str">
        <f>IFERROR(VLOOKUP($A21,INICIO!I$5:$N$47,I$1,0),"")</f>
        <v/>
      </c>
      <c r="J21" t="str">
        <f>IFERROR(VLOOKUP($A21,INICIO!J$5:$N$47,J$1,0),"")</f>
        <v/>
      </c>
      <c r="K21" t="str">
        <f>IFERROR(VLOOKUP($A21,INICIO!K$5:$N$47,K$1,0),"")</f>
        <v/>
      </c>
      <c r="L21" t="str">
        <f>IFERROR(VLOOKUP($A21,INICIO!L$5:$N$47,L$1,0),"")</f>
        <v/>
      </c>
      <c r="M21" t="str">
        <f>IFERROR(VLOOKUP($A21,INICIO!M$5:$N$47,M$1,0),"")</f>
        <v/>
      </c>
      <c r="N21" t="e">
        <f t="shared" si="0"/>
        <v>#DIV/0!</v>
      </c>
      <c r="O21" t="s">
        <v>26</v>
      </c>
      <c r="P21">
        <f t="shared" si="1"/>
        <v>999</v>
      </c>
      <c r="Q21">
        <f t="shared" si="2"/>
        <v>1</v>
      </c>
      <c r="R21">
        <v>1.9000000000000001E-4</v>
      </c>
      <c r="S21">
        <f t="shared" si="3"/>
        <v>1.0001899999999999</v>
      </c>
      <c r="T21">
        <f t="shared" si="4"/>
        <v>19</v>
      </c>
      <c r="U21" t="s">
        <v>26</v>
      </c>
      <c r="V21">
        <f t="shared" si="5"/>
        <v>999</v>
      </c>
      <c r="W21">
        <f t="shared" si="6"/>
        <v>0</v>
      </c>
      <c r="X21">
        <f t="shared" si="7"/>
        <v>0</v>
      </c>
      <c r="Y21">
        <f t="shared" si="8"/>
        <v>0</v>
      </c>
      <c r="Z21">
        <f t="shared" si="9"/>
        <v>-1.9000000000000001E-4</v>
      </c>
      <c r="AA21">
        <f t="shared" si="10"/>
        <v>19</v>
      </c>
      <c r="AB21" t="s">
        <v>26</v>
      </c>
    </row>
    <row r="22" spans="1:28" x14ac:dyDescent="0.25">
      <c r="A22" t="s">
        <v>27</v>
      </c>
      <c r="B22" t="str">
        <f>IFERROR(VLOOKUP($A22,INICIO!B$5:$N$47,B$1,0),"")</f>
        <v/>
      </c>
      <c r="C22" t="str">
        <f>IFERROR(VLOOKUP($A22,INICIO!C$5:$N$47,C$1,0),"")</f>
        <v/>
      </c>
      <c r="D22" t="str">
        <f>IFERROR(VLOOKUP($A22,INICIO!D$5:$N$47,D$1,0),"")</f>
        <v/>
      </c>
      <c r="E22" t="str">
        <f>IFERROR(VLOOKUP($A22,INICIO!E$5:$N$47,E$1,0),"")</f>
        <v/>
      </c>
      <c r="F22" t="str">
        <f>IFERROR(VLOOKUP($A22,INICIO!F$5:$N$47,F$1,0),"")</f>
        <v/>
      </c>
      <c r="G22" t="str">
        <f>IFERROR(VLOOKUP($A22,INICIO!G$5:$N$47,G$1,0),"")</f>
        <v/>
      </c>
      <c r="H22" t="str">
        <f>IFERROR(VLOOKUP($A22,INICIO!H$5:$N$47,H$1,0),"")</f>
        <v/>
      </c>
      <c r="I22" t="str">
        <f>IFERROR(VLOOKUP($A22,INICIO!I$5:$N$47,I$1,0),"")</f>
        <v/>
      </c>
      <c r="J22" t="str">
        <f>IFERROR(VLOOKUP($A22,INICIO!J$5:$N$47,J$1,0),"")</f>
        <v/>
      </c>
      <c r="K22" t="str">
        <f>IFERROR(VLOOKUP($A22,INICIO!K$5:$N$47,K$1,0),"")</f>
        <v/>
      </c>
      <c r="L22" t="str">
        <f>IFERROR(VLOOKUP($A22,INICIO!L$5:$N$47,L$1,0),"")</f>
        <v/>
      </c>
      <c r="M22" t="str">
        <f>IFERROR(VLOOKUP($A22,INICIO!M$5:$N$47,M$1,0),"")</f>
        <v/>
      </c>
      <c r="N22" t="e">
        <f t="shared" si="0"/>
        <v>#DIV/0!</v>
      </c>
      <c r="O22" t="s">
        <v>27</v>
      </c>
      <c r="P22">
        <f t="shared" si="1"/>
        <v>999</v>
      </c>
      <c r="Q22">
        <f t="shared" si="2"/>
        <v>1</v>
      </c>
      <c r="R22">
        <v>2.0000000000000001E-4</v>
      </c>
      <c r="S22">
        <f t="shared" si="3"/>
        <v>1.0002</v>
      </c>
      <c r="T22">
        <f t="shared" si="4"/>
        <v>20</v>
      </c>
      <c r="U22" t="s">
        <v>27</v>
      </c>
      <c r="V22">
        <f t="shared" si="5"/>
        <v>999</v>
      </c>
      <c r="W22">
        <f t="shared" si="6"/>
        <v>0</v>
      </c>
      <c r="X22">
        <f t="shared" si="7"/>
        <v>0</v>
      </c>
      <c r="Y22">
        <f t="shared" si="8"/>
        <v>0</v>
      </c>
      <c r="Z22">
        <f t="shared" si="9"/>
        <v>-2.0000000000000001E-4</v>
      </c>
      <c r="AA22">
        <f t="shared" si="10"/>
        <v>20</v>
      </c>
      <c r="AB22" t="s">
        <v>27</v>
      </c>
    </row>
    <row r="23" spans="1:28" x14ac:dyDescent="0.25">
      <c r="A23" t="s">
        <v>28</v>
      </c>
      <c r="B23" t="str">
        <f>IFERROR(VLOOKUP($A23,INICIO!B$5:$N$47,B$1,0),"")</f>
        <v/>
      </c>
      <c r="C23" t="str">
        <f>IFERROR(VLOOKUP($A23,INICIO!C$5:$N$47,C$1,0),"")</f>
        <v/>
      </c>
      <c r="D23" t="str">
        <f>IFERROR(VLOOKUP($A23,INICIO!D$5:$N$47,D$1,0),"")</f>
        <v/>
      </c>
      <c r="E23" t="str">
        <f>IFERROR(VLOOKUP($A23,INICIO!E$5:$N$47,E$1,0),"")</f>
        <v/>
      </c>
      <c r="F23" t="str">
        <f>IFERROR(VLOOKUP($A23,INICIO!F$5:$N$47,F$1,0),"")</f>
        <v/>
      </c>
      <c r="G23" t="str">
        <f>IFERROR(VLOOKUP($A23,INICIO!G$5:$N$47,G$1,0),"")</f>
        <v/>
      </c>
      <c r="H23" t="str">
        <f>IFERROR(VLOOKUP($A23,INICIO!H$5:$N$47,H$1,0),"")</f>
        <v/>
      </c>
      <c r="I23" t="str">
        <f>IFERROR(VLOOKUP($A23,INICIO!I$5:$N$47,I$1,0),"")</f>
        <v/>
      </c>
      <c r="J23" t="str">
        <f>IFERROR(VLOOKUP($A23,INICIO!J$5:$N$47,J$1,0),"")</f>
        <v/>
      </c>
      <c r="K23" t="str">
        <f>IFERROR(VLOOKUP($A23,INICIO!K$5:$N$47,K$1,0),"")</f>
        <v/>
      </c>
      <c r="L23" t="str">
        <f>IFERROR(VLOOKUP($A23,INICIO!L$5:$N$47,L$1,0),"")</f>
        <v/>
      </c>
      <c r="M23" t="str">
        <f>IFERROR(VLOOKUP($A23,INICIO!M$5:$N$47,M$1,0),"")</f>
        <v/>
      </c>
      <c r="N23" t="e">
        <f t="shared" si="0"/>
        <v>#DIV/0!</v>
      </c>
      <c r="O23" t="s">
        <v>28</v>
      </c>
      <c r="P23">
        <f t="shared" si="1"/>
        <v>999</v>
      </c>
      <c r="Q23">
        <f t="shared" si="2"/>
        <v>1</v>
      </c>
      <c r="R23">
        <v>2.1000000000000001E-4</v>
      </c>
      <c r="S23">
        <f t="shared" si="3"/>
        <v>1.00021</v>
      </c>
      <c r="T23">
        <f t="shared" si="4"/>
        <v>21</v>
      </c>
      <c r="U23" t="s">
        <v>28</v>
      </c>
      <c r="V23">
        <f t="shared" si="5"/>
        <v>999</v>
      </c>
      <c r="W23">
        <f t="shared" si="6"/>
        <v>0</v>
      </c>
      <c r="X23">
        <f t="shared" si="7"/>
        <v>0</v>
      </c>
      <c r="Y23">
        <f t="shared" si="8"/>
        <v>0</v>
      </c>
      <c r="Z23">
        <f t="shared" si="9"/>
        <v>-2.1000000000000001E-4</v>
      </c>
      <c r="AA23">
        <f t="shared" si="10"/>
        <v>21</v>
      </c>
      <c r="AB23" t="s">
        <v>28</v>
      </c>
    </row>
    <row r="24" spans="1:28" x14ac:dyDescent="0.25">
      <c r="A24" t="s">
        <v>29</v>
      </c>
      <c r="B24" t="str">
        <f>IFERROR(VLOOKUP($A24,INICIO!B$5:$N$47,B$1,0),"")</f>
        <v/>
      </c>
      <c r="C24" t="str">
        <f>IFERROR(VLOOKUP($A24,INICIO!C$5:$N$47,C$1,0),"")</f>
        <v/>
      </c>
      <c r="D24" t="str">
        <f>IFERROR(VLOOKUP($A24,INICIO!D$5:$N$47,D$1,0),"")</f>
        <v/>
      </c>
      <c r="E24" t="str">
        <f>IFERROR(VLOOKUP($A24,INICIO!E$5:$N$47,E$1,0),"")</f>
        <v/>
      </c>
      <c r="F24" t="str">
        <f>IFERROR(VLOOKUP($A24,INICIO!F$5:$N$47,F$1,0),"")</f>
        <v/>
      </c>
      <c r="G24" t="str">
        <f>IFERROR(VLOOKUP($A24,INICIO!G$5:$N$47,G$1,0),"")</f>
        <v/>
      </c>
      <c r="H24" t="str">
        <f>IFERROR(VLOOKUP($A24,INICIO!H$5:$N$47,H$1,0),"")</f>
        <v/>
      </c>
      <c r="I24" t="str">
        <f>IFERROR(VLOOKUP($A24,INICIO!I$5:$N$47,I$1,0),"")</f>
        <v/>
      </c>
      <c r="J24" t="str">
        <f>IFERROR(VLOOKUP($A24,INICIO!J$5:$N$47,J$1,0),"")</f>
        <v/>
      </c>
      <c r="K24" t="str">
        <f>IFERROR(VLOOKUP($A24,INICIO!K$5:$N$47,K$1,0),"")</f>
        <v/>
      </c>
      <c r="L24" t="str">
        <f>IFERROR(VLOOKUP($A24,INICIO!L$5:$N$47,L$1,0),"")</f>
        <v/>
      </c>
      <c r="M24" t="str">
        <f>IFERROR(VLOOKUP($A24,INICIO!M$5:$N$47,M$1,0),"")</f>
        <v/>
      </c>
      <c r="N24" t="e">
        <f t="shared" si="0"/>
        <v>#DIV/0!</v>
      </c>
      <c r="O24" t="s">
        <v>29</v>
      </c>
      <c r="P24">
        <f t="shared" si="1"/>
        <v>999</v>
      </c>
      <c r="Q24">
        <f t="shared" si="2"/>
        <v>1</v>
      </c>
      <c r="R24">
        <v>2.2000000000000001E-4</v>
      </c>
      <c r="S24">
        <f t="shared" si="3"/>
        <v>1.0002200000000001</v>
      </c>
      <c r="T24">
        <f t="shared" si="4"/>
        <v>22</v>
      </c>
      <c r="U24" t="s">
        <v>29</v>
      </c>
      <c r="V24">
        <f t="shared" si="5"/>
        <v>999</v>
      </c>
      <c r="W24">
        <f t="shared" si="6"/>
        <v>0</v>
      </c>
      <c r="X24">
        <f t="shared" si="7"/>
        <v>0</v>
      </c>
      <c r="Y24">
        <f t="shared" si="8"/>
        <v>0</v>
      </c>
      <c r="Z24">
        <f t="shared" si="9"/>
        <v>-2.2000000000000001E-4</v>
      </c>
      <c r="AA24">
        <f t="shared" si="10"/>
        <v>22</v>
      </c>
      <c r="AB24" t="s">
        <v>29</v>
      </c>
    </row>
    <row r="25" spans="1:28" x14ac:dyDescent="0.25">
      <c r="A25" t="s">
        <v>30</v>
      </c>
      <c r="B25" t="str">
        <f>IFERROR(VLOOKUP($A25,INICIO!B$5:$N$47,B$1,0),"")</f>
        <v/>
      </c>
      <c r="C25" t="str">
        <f>IFERROR(VLOOKUP($A25,INICIO!C$5:$N$47,C$1,0),"")</f>
        <v/>
      </c>
      <c r="D25" t="str">
        <f>IFERROR(VLOOKUP($A25,INICIO!D$5:$N$47,D$1,0),"")</f>
        <v/>
      </c>
      <c r="E25" t="str">
        <f>IFERROR(VLOOKUP($A25,INICIO!E$5:$N$47,E$1,0),"")</f>
        <v/>
      </c>
      <c r="F25" t="str">
        <f>IFERROR(VLOOKUP($A25,INICIO!F$5:$N$47,F$1,0),"")</f>
        <v/>
      </c>
      <c r="G25" t="str">
        <f>IFERROR(VLOOKUP($A25,INICIO!G$5:$N$47,G$1,0),"")</f>
        <v/>
      </c>
      <c r="H25" t="str">
        <f>IFERROR(VLOOKUP($A25,INICIO!H$5:$N$47,H$1,0),"")</f>
        <v/>
      </c>
      <c r="I25" t="str">
        <f>IFERROR(VLOOKUP($A25,INICIO!I$5:$N$47,I$1,0),"")</f>
        <v/>
      </c>
      <c r="J25" t="str">
        <f>IFERROR(VLOOKUP($A25,INICIO!J$5:$N$47,J$1,0),"")</f>
        <v/>
      </c>
      <c r="K25" t="str">
        <f>IFERROR(VLOOKUP($A25,INICIO!K$5:$N$47,K$1,0),"")</f>
        <v/>
      </c>
      <c r="L25" t="str">
        <f>IFERROR(VLOOKUP($A25,INICIO!L$5:$N$47,L$1,0),"")</f>
        <v/>
      </c>
      <c r="M25" t="str">
        <f>IFERROR(VLOOKUP($A25,INICIO!M$5:$N$47,M$1,0),"")</f>
        <v/>
      </c>
      <c r="N25" t="e">
        <f t="shared" si="0"/>
        <v>#DIV/0!</v>
      </c>
      <c r="O25" t="s">
        <v>30</v>
      </c>
      <c r="P25">
        <f t="shared" si="1"/>
        <v>999</v>
      </c>
      <c r="Q25">
        <f t="shared" si="2"/>
        <v>1</v>
      </c>
      <c r="R25">
        <v>2.3000000000000001E-4</v>
      </c>
      <c r="S25">
        <f t="shared" si="3"/>
        <v>1.00023</v>
      </c>
      <c r="T25">
        <f t="shared" si="4"/>
        <v>23</v>
      </c>
      <c r="U25" t="s">
        <v>30</v>
      </c>
      <c r="V25">
        <f t="shared" si="5"/>
        <v>999</v>
      </c>
      <c r="W25">
        <f t="shared" si="6"/>
        <v>0</v>
      </c>
      <c r="X25">
        <f t="shared" si="7"/>
        <v>0</v>
      </c>
      <c r="Y25">
        <f t="shared" si="8"/>
        <v>0</v>
      </c>
      <c r="Z25">
        <f t="shared" si="9"/>
        <v>-2.3000000000000001E-4</v>
      </c>
      <c r="AA25">
        <f t="shared" si="10"/>
        <v>23</v>
      </c>
      <c r="AB25" t="s">
        <v>30</v>
      </c>
    </row>
    <row r="26" spans="1:28" x14ac:dyDescent="0.25">
      <c r="A26" t="s">
        <v>8</v>
      </c>
      <c r="B26" t="str">
        <f>IFERROR(VLOOKUP($A26,INICIO!B$5:$N$47,B$1,0),"")</f>
        <v/>
      </c>
      <c r="C26" t="str">
        <f>IFERROR(VLOOKUP($A26,INICIO!C$5:$N$47,C$1,0),"")</f>
        <v/>
      </c>
      <c r="D26" t="str">
        <f>IFERROR(VLOOKUP($A26,INICIO!D$5:$N$47,D$1,0),"")</f>
        <v/>
      </c>
      <c r="E26" t="str">
        <f>IFERROR(VLOOKUP($A26,INICIO!E$5:$N$47,E$1,0),"")</f>
        <v/>
      </c>
      <c r="F26" t="str">
        <f>IFERROR(VLOOKUP($A26,INICIO!F$5:$N$47,F$1,0),"")</f>
        <v/>
      </c>
      <c r="G26" t="str">
        <f>IFERROR(VLOOKUP($A26,INICIO!G$5:$N$47,G$1,0),"")</f>
        <v/>
      </c>
      <c r="H26" t="str">
        <f>IFERROR(VLOOKUP($A26,INICIO!H$5:$N$47,H$1,0),"")</f>
        <v/>
      </c>
      <c r="I26" t="str">
        <f>IFERROR(VLOOKUP($A26,INICIO!I$5:$N$47,I$1,0),"")</f>
        <v/>
      </c>
      <c r="J26" t="str">
        <f>IFERROR(VLOOKUP($A26,INICIO!J$5:$N$47,J$1,0),"")</f>
        <v/>
      </c>
      <c r="K26" t="str">
        <f>IFERROR(VLOOKUP($A26,INICIO!K$5:$N$47,K$1,0),"")</f>
        <v/>
      </c>
      <c r="L26" t="str">
        <f>IFERROR(VLOOKUP($A26,INICIO!L$5:$N$47,L$1,0),"")</f>
        <v/>
      </c>
      <c r="M26" t="str">
        <f>IFERROR(VLOOKUP($A26,INICIO!M$5:$N$47,M$1,0),"")</f>
        <v/>
      </c>
      <c r="N26" t="e">
        <f t="shared" si="0"/>
        <v>#DIV/0!</v>
      </c>
      <c r="O26" t="s">
        <v>8</v>
      </c>
      <c r="P26">
        <f t="shared" si="1"/>
        <v>999</v>
      </c>
      <c r="Q26">
        <f t="shared" si="2"/>
        <v>1</v>
      </c>
      <c r="R26">
        <v>2.4000000000000001E-4</v>
      </c>
      <c r="S26">
        <f t="shared" si="3"/>
        <v>1.00024</v>
      </c>
      <c r="T26">
        <f t="shared" si="4"/>
        <v>24</v>
      </c>
      <c r="U26" t="s">
        <v>8</v>
      </c>
      <c r="V26">
        <f t="shared" si="5"/>
        <v>999</v>
      </c>
      <c r="W26">
        <f t="shared" si="6"/>
        <v>0</v>
      </c>
      <c r="X26">
        <f t="shared" si="7"/>
        <v>0</v>
      </c>
      <c r="Y26">
        <f t="shared" si="8"/>
        <v>0</v>
      </c>
      <c r="Z26">
        <f t="shared" si="9"/>
        <v>-2.4000000000000001E-4</v>
      </c>
      <c r="AA26">
        <f t="shared" si="10"/>
        <v>24</v>
      </c>
      <c r="AB26" t="s">
        <v>8</v>
      </c>
    </row>
    <row r="27" spans="1:28" x14ac:dyDescent="0.25">
      <c r="A27" t="s">
        <v>6</v>
      </c>
      <c r="B27" t="str">
        <f>IFERROR(VLOOKUP($A27,INICIO!B$5:$N$47,B$1,0),"")</f>
        <v/>
      </c>
      <c r="C27" t="str">
        <f>IFERROR(VLOOKUP($A27,INICIO!C$5:$N$47,C$1,0),"")</f>
        <v/>
      </c>
      <c r="D27" t="str">
        <f>IFERROR(VLOOKUP($A27,INICIO!D$5:$N$47,D$1,0),"")</f>
        <v/>
      </c>
      <c r="E27" t="str">
        <f>IFERROR(VLOOKUP($A27,INICIO!E$5:$N$47,E$1,0),"")</f>
        <v/>
      </c>
      <c r="F27" t="str">
        <f>IFERROR(VLOOKUP($A27,INICIO!F$5:$N$47,F$1,0),"")</f>
        <v/>
      </c>
      <c r="G27" t="str">
        <f>IFERROR(VLOOKUP($A27,INICIO!G$5:$N$47,G$1,0),"")</f>
        <v/>
      </c>
      <c r="H27" t="str">
        <f>IFERROR(VLOOKUP($A27,INICIO!H$5:$N$47,H$1,0),"")</f>
        <v/>
      </c>
      <c r="I27" t="str">
        <f>IFERROR(VLOOKUP($A27,INICIO!I$5:$N$47,I$1,0),"")</f>
        <v/>
      </c>
      <c r="J27" t="str">
        <f>IFERROR(VLOOKUP($A27,INICIO!J$5:$N$47,J$1,0),"")</f>
        <v/>
      </c>
      <c r="K27" t="str">
        <f>IFERROR(VLOOKUP($A27,INICIO!K$5:$N$47,K$1,0),"")</f>
        <v/>
      </c>
      <c r="L27" t="str">
        <f>IFERROR(VLOOKUP($A27,INICIO!L$5:$N$47,L$1,0),"")</f>
        <v/>
      </c>
      <c r="M27" t="str">
        <f>IFERROR(VLOOKUP($A27,INICIO!M$5:$N$47,M$1,0),"")</f>
        <v/>
      </c>
      <c r="N27" t="e">
        <f t="shared" si="0"/>
        <v>#DIV/0!</v>
      </c>
      <c r="O27" t="s">
        <v>6</v>
      </c>
      <c r="P27">
        <f t="shared" si="1"/>
        <v>999</v>
      </c>
      <c r="Q27">
        <f t="shared" si="2"/>
        <v>1</v>
      </c>
      <c r="R27">
        <v>2.5000000000000001E-4</v>
      </c>
      <c r="S27">
        <f t="shared" si="3"/>
        <v>1.0002500000000001</v>
      </c>
      <c r="T27">
        <f t="shared" si="4"/>
        <v>25</v>
      </c>
      <c r="U27" t="s">
        <v>6</v>
      </c>
      <c r="V27">
        <f t="shared" si="5"/>
        <v>999</v>
      </c>
      <c r="W27">
        <f t="shared" si="6"/>
        <v>0</v>
      </c>
      <c r="X27">
        <f t="shared" si="7"/>
        <v>0</v>
      </c>
      <c r="Y27">
        <f t="shared" si="8"/>
        <v>0</v>
      </c>
      <c r="Z27">
        <f t="shared" si="9"/>
        <v>-2.5000000000000001E-4</v>
      </c>
      <c r="AA27">
        <f t="shared" si="10"/>
        <v>25</v>
      </c>
      <c r="AB27" t="s">
        <v>6</v>
      </c>
    </row>
    <row r="28" spans="1:28" x14ac:dyDescent="0.25">
      <c r="A28" t="s">
        <v>4</v>
      </c>
      <c r="B28" t="str">
        <f>IFERROR(VLOOKUP($A28,INICIO!B$5:$N$47,B$1,0),"")</f>
        <v/>
      </c>
      <c r="C28" t="str">
        <f>IFERROR(VLOOKUP($A28,INICIO!C$5:$N$47,C$1,0),"")</f>
        <v/>
      </c>
      <c r="D28" t="str">
        <f>IFERROR(VLOOKUP($A28,INICIO!D$5:$N$47,D$1,0),"")</f>
        <v/>
      </c>
      <c r="E28" t="str">
        <f>IFERROR(VLOOKUP($A28,INICIO!E$5:$N$47,E$1,0),"")</f>
        <v/>
      </c>
      <c r="F28" t="str">
        <f>IFERROR(VLOOKUP($A28,INICIO!F$5:$N$47,F$1,0),"")</f>
        <v/>
      </c>
      <c r="G28" t="str">
        <f>IFERROR(VLOOKUP($A28,INICIO!G$5:$N$47,G$1,0),"")</f>
        <v/>
      </c>
      <c r="H28" t="str">
        <f>IFERROR(VLOOKUP($A28,INICIO!H$5:$N$47,H$1,0),"")</f>
        <v/>
      </c>
      <c r="I28" t="str">
        <f>IFERROR(VLOOKUP($A28,INICIO!I$5:$N$47,I$1,0),"")</f>
        <v/>
      </c>
      <c r="J28" t="str">
        <f>IFERROR(VLOOKUP($A28,INICIO!J$5:$N$47,J$1,0),"")</f>
        <v/>
      </c>
      <c r="K28" t="str">
        <f>IFERROR(VLOOKUP($A28,INICIO!K$5:$N$47,K$1,0),"")</f>
        <v/>
      </c>
      <c r="L28" t="str">
        <f>IFERROR(VLOOKUP($A28,INICIO!L$5:$N$47,L$1,0),"")</f>
        <v/>
      </c>
      <c r="M28" t="str">
        <f>IFERROR(VLOOKUP($A28,INICIO!M$5:$N$47,M$1,0),"")</f>
        <v/>
      </c>
      <c r="N28" t="e">
        <f t="shared" si="0"/>
        <v>#DIV/0!</v>
      </c>
      <c r="O28" t="s">
        <v>4</v>
      </c>
      <c r="P28">
        <f t="shared" si="1"/>
        <v>999</v>
      </c>
      <c r="Q28">
        <f t="shared" si="2"/>
        <v>1</v>
      </c>
      <c r="R28">
        <v>2.5999999999999998E-4</v>
      </c>
      <c r="S28">
        <f t="shared" si="3"/>
        <v>1.0002599999999999</v>
      </c>
      <c r="T28">
        <f t="shared" si="4"/>
        <v>26</v>
      </c>
      <c r="U28" t="s">
        <v>4</v>
      </c>
      <c r="V28">
        <f t="shared" si="5"/>
        <v>999</v>
      </c>
      <c r="W28">
        <f t="shared" si="6"/>
        <v>0</v>
      </c>
      <c r="X28">
        <f t="shared" si="7"/>
        <v>0</v>
      </c>
      <c r="Y28">
        <f t="shared" si="8"/>
        <v>0</v>
      </c>
      <c r="Z28">
        <f t="shared" si="9"/>
        <v>-2.5999999999999998E-4</v>
      </c>
      <c r="AA28">
        <f t="shared" si="10"/>
        <v>26</v>
      </c>
      <c r="AB28" t="s">
        <v>4</v>
      </c>
    </row>
    <row r="29" spans="1:28" x14ac:dyDescent="0.25">
      <c r="A29" t="s">
        <v>31</v>
      </c>
      <c r="B29" t="str">
        <f>IFERROR(VLOOKUP($A29,INICIO!B$5:$N$47,B$1,0),"")</f>
        <v/>
      </c>
      <c r="C29" t="str">
        <f>IFERROR(VLOOKUP($A29,INICIO!C$5:$N$47,C$1,0),"")</f>
        <v/>
      </c>
      <c r="D29" t="str">
        <f>IFERROR(VLOOKUP($A29,INICIO!D$5:$N$47,D$1,0),"")</f>
        <v/>
      </c>
      <c r="E29" t="str">
        <f>IFERROR(VLOOKUP($A29,INICIO!E$5:$N$47,E$1,0),"")</f>
        <v/>
      </c>
      <c r="F29" t="str">
        <f>IFERROR(VLOOKUP($A29,INICIO!F$5:$N$47,F$1,0),"")</f>
        <v/>
      </c>
      <c r="G29" t="str">
        <f>IFERROR(VLOOKUP($A29,INICIO!G$5:$N$47,G$1,0),"")</f>
        <v/>
      </c>
      <c r="H29" t="str">
        <f>IFERROR(VLOOKUP($A29,INICIO!H$5:$N$47,H$1,0),"")</f>
        <v/>
      </c>
      <c r="I29" t="str">
        <f>IFERROR(VLOOKUP($A29,INICIO!I$5:$N$47,I$1,0),"")</f>
        <v/>
      </c>
      <c r="J29" t="str">
        <f>IFERROR(VLOOKUP($A29,INICIO!J$5:$N$47,J$1,0),"")</f>
        <v/>
      </c>
      <c r="K29" t="str">
        <f>IFERROR(VLOOKUP($A29,INICIO!K$5:$N$47,K$1,0),"")</f>
        <v/>
      </c>
      <c r="L29" t="str">
        <f>IFERROR(VLOOKUP($A29,INICIO!L$5:$N$47,L$1,0),"")</f>
        <v/>
      </c>
      <c r="M29" t="str">
        <f>IFERROR(VLOOKUP($A29,INICIO!M$5:$N$47,M$1,0),"")</f>
        <v/>
      </c>
      <c r="N29" t="e">
        <f t="shared" si="0"/>
        <v>#DIV/0!</v>
      </c>
      <c r="O29" t="s">
        <v>31</v>
      </c>
      <c r="P29">
        <f t="shared" si="1"/>
        <v>999</v>
      </c>
      <c r="Q29">
        <f t="shared" si="2"/>
        <v>1</v>
      </c>
      <c r="R29">
        <v>2.7E-4</v>
      </c>
      <c r="S29">
        <f t="shared" si="3"/>
        <v>1.00027</v>
      </c>
      <c r="T29">
        <f t="shared" si="4"/>
        <v>27</v>
      </c>
      <c r="U29" t="s">
        <v>31</v>
      </c>
      <c r="V29">
        <f t="shared" si="5"/>
        <v>999</v>
      </c>
      <c r="W29">
        <f t="shared" si="6"/>
        <v>0</v>
      </c>
      <c r="X29">
        <f t="shared" si="7"/>
        <v>0</v>
      </c>
      <c r="Y29">
        <f t="shared" si="8"/>
        <v>0</v>
      </c>
      <c r="Z29">
        <f t="shared" si="9"/>
        <v>-2.7E-4</v>
      </c>
      <c r="AA29">
        <f t="shared" si="10"/>
        <v>27</v>
      </c>
      <c r="AB29" t="s">
        <v>31</v>
      </c>
    </row>
    <row r="30" spans="1:28" x14ac:dyDescent="0.25">
      <c r="A30" t="s">
        <v>10</v>
      </c>
      <c r="B30" t="str">
        <f>IFERROR(VLOOKUP($A30,INICIO!B$5:$N$47,B$1,0),"")</f>
        <v/>
      </c>
      <c r="C30" t="str">
        <f>IFERROR(VLOOKUP($A30,INICIO!C$5:$N$47,C$1,0),"")</f>
        <v/>
      </c>
      <c r="D30" t="str">
        <f>IFERROR(VLOOKUP($A30,INICIO!D$5:$N$47,D$1,0),"")</f>
        <v/>
      </c>
      <c r="E30" t="str">
        <f>IFERROR(VLOOKUP($A30,INICIO!E$5:$N$47,E$1,0),"")</f>
        <v/>
      </c>
      <c r="F30" t="str">
        <f>IFERROR(VLOOKUP($A30,INICIO!F$5:$N$47,F$1,0),"")</f>
        <v/>
      </c>
      <c r="G30" t="str">
        <f>IFERROR(VLOOKUP($A30,INICIO!G$5:$N$47,G$1,0),"")</f>
        <v/>
      </c>
      <c r="H30" t="str">
        <f>IFERROR(VLOOKUP($A30,INICIO!H$5:$N$47,H$1,0),"")</f>
        <v/>
      </c>
      <c r="I30" t="str">
        <f>IFERROR(VLOOKUP($A30,INICIO!I$5:$N$47,I$1,0),"")</f>
        <v/>
      </c>
      <c r="J30" t="str">
        <f>IFERROR(VLOOKUP($A30,INICIO!J$5:$N$47,J$1,0),"")</f>
        <v/>
      </c>
      <c r="K30" t="str">
        <f>IFERROR(VLOOKUP($A30,INICIO!K$5:$N$47,K$1,0),"")</f>
        <v/>
      </c>
      <c r="L30" t="str">
        <f>IFERROR(VLOOKUP($A30,INICIO!L$5:$N$47,L$1,0),"")</f>
        <v/>
      </c>
      <c r="M30" t="str">
        <f>IFERROR(VLOOKUP($A30,INICIO!M$5:$N$47,M$1,0),"")</f>
        <v/>
      </c>
      <c r="N30" t="e">
        <f t="shared" si="0"/>
        <v>#DIV/0!</v>
      </c>
      <c r="O30" t="s">
        <v>10</v>
      </c>
      <c r="P30">
        <f t="shared" si="1"/>
        <v>999</v>
      </c>
      <c r="Q30">
        <f t="shared" si="2"/>
        <v>1</v>
      </c>
      <c r="R30">
        <v>2.7999999999999998E-4</v>
      </c>
      <c r="S30">
        <f t="shared" si="3"/>
        <v>1.0002800000000001</v>
      </c>
      <c r="T30">
        <f t="shared" si="4"/>
        <v>28</v>
      </c>
      <c r="U30" t="s">
        <v>10</v>
      </c>
      <c r="V30">
        <f t="shared" si="5"/>
        <v>999</v>
      </c>
      <c r="W30">
        <f t="shared" si="6"/>
        <v>0</v>
      </c>
      <c r="X30">
        <f t="shared" si="7"/>
        <v>0</v>
      </c>
      <c r="Y30">
        <f t="shared" si="8"/>
        <v>0</v>
      </c>
      <c r="Z30">
        <f t="shared" si="9"/>
        <v>-2.7999999999999998E-4</v>
      </c>
      <c r="AA30">
        <f t="shared" si="10"/>
        <v>28</v>
      </c>
      <c r="AB30" t="s">
        <v>10</v>
      </c>
    </row>
    <row r="31" spans="1:28" x14ac:dyDescent="0.25">
      <c r="A31" t="s">
        <v>32</v>
      </c>
      <c r="B31" t="str">
        <f>IFERROR(VLOOKUP($A31,INICIO!B$5:$N$47,B$1,0),"")</f>
        <v/>
      </c>
      <c r="C31" t="str">
        <f>IFERROR(VLOOKUP($A31,INICIO!C$5:$N$47,C$1,0),"")</f>
        <v/>
      </c>
      <c r="D31" t="str">
        <f>IFERROR(VLOOKUP($A31,INICIO!D$5:$N$47,D$1,0),"")</f>
        <v/>
      </c>
      <c r="E31" t="str">
        <f>IFERROR(VLOOKUP($A31,INICIO!E$5:$N$47,E$1,0),"")</f>
        <v/>
      </c>
      <c r="F31" t="str">
        <f>IFERROR(VLOOKUP($A31,INICIO!F$5:$N$47,F$1,0),"")</f>
        <v/>
      </c>
      <c r="G31" t="str">
        <f>IFERROR(VLOOKUP($A31,INICIO!G$5:$N$47,G$1,0),"")</f>
        <v/>
      </c>
      <c r="H31" t="str">
        <f>IFERROR(VLOOKUP($A31,INICIO!H$5:$N$47,H$1,0),"")</f>
        <v/>
      </c>
      <c r="I31" t="str">
        <f>IFERROR(VLOOKUP($A31,INICIO!I$5:$N$47,I$1,0),"")</f>
        <v/>
      </c>
      <c r="J31" t="str">
        <f>IFERROR(VLOOKUP($A31,INICIO!J$5:$N$47,J$1,0),"")</f>
        <v/>
      </c>
      <c r="K31" t="str">
        <f>IFERROR(VLOOKUP($A31,INICIO!K$5:$N$47,K$1,0),"")</f>
        <v/>
      </c>
      <c r="L31" t="str">
        <f>IFERROR(VLOOKUP($A31,INICIO!L$5:$N$47,L$1,0),"")</f>
        <v/>
      </c>
      <c r="M31" t="str">
        <f>IFERROR(VLOOKUP($A31,INICIO!M$5:$N$47,M$1,0),"")</f>
        <v/>
      </c>
      <c r="N31" t="e">
        <f t="shared" si="0"/>
        <v>#DIV/0!</v>
      </c>
      <c r="O31" t="s">
        <v>32</v>
      </c>
      <c r="P31">
        <f t="shared" si="1"/>
        <v>999</v>
      </c>
      <c r="Q31">
        <f t="shared" si="2"/>
        <v>1</v>
      </c>
      <c r="R31">
        <v>2.9E-4</v>
      </c>
      <c r="S31">
        <f t="shared" si="3"/>
        <v>1.0002899999999999</v>
      </c>
      <c r="T31">
        <f t="shared" si="4"/>
        <v>29</v>
      </c>
      <c r="U31" t="s">
        <v>32</v>
      </c>
      <c r="V31">
        <f t="shared" si="5"/>
        <v>999</v>
      </c>
      <c r="W31">
        <f t="shared" si="6"/>
        <v>0</v>
      </c>
      <c r="X31">
        <f t="shared" si="7"/>
        <v>0</v>
      </c>
      <c r="Y31">
        <f t="shared" si="8"/>
        <v>0</v>
      </c>
      <c r="Z31">
        <f t="shared" si="9"/>
        <v>-2.9E-4</v>
      </c>
      <c r="AA31">
        <f t="shared" si="10"/>
        <v>29</v>
      </c>
      <c r="AB31" t="s">
        <v>32</v>
      </c>
    </row>
    <row r="32" spans="1:28" x14ac:dyDescent="0.25">
      <c r="A32" t="s">
        <v>33</v>
      </c>
      <c r="B32" t="str">
        <f>IFERROR(VLOOKUP($A32,INICIO!B$5:$N$47,B$1,0),"")</f>
        <v/>
      </c>
      <c r="C32" t="str">
        <f>IFERROR(VLOOKUP($A32,INICIO!C$5:$N$47,C$1,0),"")</f>
        <v/>
      </c>
      <c r="D32" t="str">
        <f>IFERROR(VLOOKUP($A32,INICIO!D$5:$N$47,D$1,0),"")</f>
        <v/>
      </c>
      <c r="E32" t="str">
        <f>IFERROR(VLOOKUP($A32,INICIO!E$5:$N$47,E$1,0),"")</f>
        <v/>
      </c>
      <c r="F32" t="str">
        <f>IFERROR(VLOOKUP($A32,INICIO!F$5:$N$47,F$1,0),"")</f>
        <v/>
      </c>
      <c r="G32" t="str">
        <f>IFERROR(VLOOKUP($A32,INICIO!G$5:$N$47,G$1,0),"")</f>
        <v/>
      </c>
      <c r="H32" t="str">
        <f>IFERROR(VLOOKUP($A32,INICIO!H$5:$N$47,H$1,0),"")</f>
        <v/>
      </c>
      <c r="I32" t="str">
        <f>IFERROR(VLOOKUP($A32,INICIO!I$5:$N$47,I$1,0),"")</f>
        <v/>
      </c>
      <c r="J32" t="str">
        <f>IFERROR(VLOOKUP($A32,INICIO!J$5:$N$47,J$1,0),"")</f>
        <v/>
      </c>
      <c r="K32" t="str">
        <f>IFERROR(VLOOKUP($A32,INICIO!K$5:$N$47,K$1,0),"")</f>
        <v/>
      </c>
      <c r="L32" t="str">
        <f>IFERROR(VLOOKUP($A32,INICIO!L$5:$N$47,L$1,0),"")</f>
        <v/>
      </c>
      <c r="M32" t="str">
        <f>IFERROR(VLOOKUP($A32,INICIO!M$5:$N$47,M$1,0),"")</f>
        <v/>
      </c>
      <c r="N32" t="e">
        <f t="shared" si="0"/>
        <v>#DIV/0!</v>
      </c>
      <c r="O32" t="s">
        <v>33</v>
      </c>
      <c r="P32">
        <f t="shared" si="1"/>
        <v>999</v>
      </c>
      <c r="Q32">
        <f t="shared" si="2"/>
        <v>1</v>
      </c>
      <c r="R32">
        <v>2.9999999999999997E-4</v>
      </c>
      <c r="S32">
        <f t="shared" si="3"/>
        <v>1.0003</v>
      </c>
      <c r="T32">
        <f t="shared" si="4"/>
        <v>30</v>
      </c>
      <c r="U32" t="s">
        <v>33</v>
      </c>
      <c r="V32">
        <f t="shared" si="5"/>
        <v>999</v>
      </c>
      <c r="W32">
        <f t="shared" si="6"/>
        <v>0</v>
      </c>
      <c r="X32">
        <f t="shared" si="7"/>
        <v>0</v>
      </c>
      <c r="Y32">
        <f t="shared" si="8"/>
        <v>0</v>
      </c>
      <c r="Z32">
        <f t="shared" si="9"/>
        <v>-2.9999999999999997E-4</v>
      </c>
      <c r="AA32">
        <f t="shared" si="10"/>
        <v>30</v>
      </c>
      <c r="AB32" t="s">
        <v>33</v>
      </c>
    </row>
    <row r="33" spans="1:28" x14ac:dyDescent="0.25">
      <c r="A33" t="s">
        <v>34</v>
      </c>
      <c r="B33" t="str">
        <f>IFERROR(VLOOKUP($A33,INICIO!B$5:$N$47,B$1,0),"")</f>
        <v/>
      </c>
      <c r="C33" t="str">
        <f>IFERROR(VLOOKUP($A33,INICIO!C$5:$N$47,C$1,0),"")</f>
        <v/>
      </c>
      <c r="D33" t="str">
        <f>IFERROR(VLOOKUP($A33,INICIO!D$5:$N$47,D$1,0),"")</f>
        <v/>
      </c>
      <c r="E33" t="str">
        <f>IFERROR(VLOOKUP($A33,INICIO!E$5:$N$47,E$1,0),"")</f>
        <v/>
      </c>
      <c r="F33" t="str">
        <f>IFERROR(VLOOKUP($A33,INICIO!F$5:$N$47,F$1,0),"")</f>
        <v/>
      </c>
      <c r="G33" t="str">
        <f>IFERROR(VLOOKUP($A33,INICIO!G$5:$N$47,G$1,0),"")</f>
        <v/>
      </c>
      <c r="H33" t="str">
        <f>IFERROR(VLOOKUP($A33,INICIO!H$5:$N$47,H$1,0),"")</f>
        <v/>
      </c>
      <c r="I33" t="str">
        <f>IFERROR(VLOOKUP($A33,INICIO!I$5:$N$47,I$1,0),"")</f>
        <v/>
      </c>
      <c r="J33" t="str">
        <f>IFERROR(VLOOKUP($A33,INICIO!J$5:$N$47,J$1,0),"")</f>
        <v/>
      </c>
      <c r="K33" t="str">
        <f>IFERROR(VLOOKUP($A33,INICIO!K$5:$N$47,K$1,0),"")</f>
        <v/>
      </c>
      <c r="L33" t="str">
        <f>IFERROR(VLOOKUP($A33,INICIO!L$5:$N$47,L$1,0),"")</f>
        <v/>
      </c>
      <c r="M33" t="str">
        <f>IFERROR(VLOOKUP($A33,INICIO!M$5:$N$47,M$1,0),"")</f>
        <v/>
      </c>
      <c r="N33" t="e">
        <f t="shared" si="0"/>
        <v>#DIV/0!</v>
      </c>
      <c r="O33" t="s">
        <v>34</v>
      </c>
      <c r="P33">
        <f t="shared" si="1"/>
        <v>999</v>
      </c>
      <c r="Q33">
        <f t="shared" si="2"/>
        <v>1</v>
      </c>
      <c r="R33">
        <v>3.1E-4</v>
      </c>
      <c r="S33">
        <f t="shared" si="3"/>
        <v>1.00031</v>
      </c>
      <c r="T33">
        <f t="shared" si="4"/>
        <v>31</v>
      </c>
      <c r="U33" t="s">
        <v>34</v>
      </c>
      <c r="V33">
        <f t="shared" si="5"/>
        <v>999</v>
      </c>
      <c r="W33">
        <f t="shared" si="6"/>
        <v>0</v>
      </c>
      <c r="X33">
        <f t="shared" si="7"/>
        <v>0</v>
      </c>
      <c r="Y33">
        <f t="shared" si="8"/>
        <v>0</v>
      </c>
      <c r="Z33">
        <f t="shared" si="9"/>
        <v>-3.1E-4</v>
      </c>
      <c r="AA33">
        <f t="shared" si="10"/>
        <v>31</v>
      </c>
      <c r="AB33" t="s">
        <v>34</v>
      </c>
    </row>
    <row r="34" spans="1:28" x14ac:dyDescent="0.25">
      <c r="A34" t="s">
        <v>9</v>
      </c>
      <c r="B34" t="str">
        <f>IFERROR(VLOOKUP($A34,INICIO!B$5:$N$47,B$1,0),"")</f>
        <v/>
      </c>
      <c r="C34" t="str">
        <f>IFERROR(VLOOKUP($A34,INICIO!C$5:$N$47,C$1,0),"")</f>
        <v/>
      </c>
      <c r="D34" t="str">
        <f>IFERROR(VLOOKUP($A34,INICIO!D$5:$N$47,D$1,0),"")</f>
        <v/>
      </c>
      <c r="E34" t="str">
        <f>IFERROR(VLOOKUP($A34,INICIO!E$5:$N$47,E$1,0),"")</f>
        <v/>
      </c>
      <c r="F34" t="str">
        <f>IFERROR(VLOOKUP($A34,INICIO!F$5:$N$47,F$1,0),"")</f>
        <v/>
      </c>
      <c r="G34" t="str">
        <f>IFERROR(VLOOKUP($A34,INICIO!G$5:$N$47,G$1,0),"")</f>
        <v/>
      </c>
      <c r="H34" t="str">
        <f>IFERROR(VLOOKUP($A34,INICIO!H$5:$N$47,H$1,0),"")</f>
        <v/>
      </c>
      <c r="I34" t="str">
        <f>IFERROR(VLOOKUP($A34,INICIO!I$5:$N$47,I$1,0),"")</f>
        <v/>
      </c>
      <c r="J34" t="str">
        <f>IFERROR(VLOOKUP($A34,INICIO!J$5:$N$47,J$1,0),"")</f>
        <v/>
      </c>
      <c r="K34" t="str">
        <f>IFERROR(VLOOKUP($A34,INICIO!K$5:$N$47,K$1,0),"")</f>
        <v/>
      </c>
      <c r="L34" t="str">
        <f>IFERROR(VLOOKUP($A34,INICIO!L$5:$N$47,L$1,0),"")</f>
        <v/>
      </c>
      <c r="M34" t="str">
        <f>IFERROR(VLOOKUP($A34,INICIO!M$5:$N$47,M$1,0),"")</f>
        <v/>
      </c>
      <c r="N34" t="e">
        <f t="shared" si="0"/>
        <v>#DIV/0!</v>
      </c>
      <c r="O34" t="s">
        <v>9</v>
      </c>
      <c r="P34">
        <f t="shared" si="1"/>
        <v>999</v>
      </c>
      <c r="Q34">
        <f t="shared" si="2"/>
        <v>1</v>
      </c>
      <c r="R34">
        <v>3.2000000000000003E-4</v>
      </c>
      <c r="S34">
        <f t="shared" si="3"/>
        <v>1.0003200000000001</v>
      </c>
      <c r="T34">
        <f t="shared" si="4"/>
        <v>32</v>
      </c>
      <c r="U34" t="s">
        <v>9</v>
      </c>
      <c r="V34">
        <f t="shared" si="5"/>
        <v>999</v>
      </c>
      <c r="W34">
        <f t="shared" si="6"/>
        <v>0</v>
      </c>
      <c r="X34">
        <f t="shared" si="7"/>
        <v>0</v>
      </c>
      <c r="Y34">
        <f t="shared" si="8"/>
        <v>0</v>
      </c>
      <c r="Z34">
        <f t="shared" si="9"/>
        <v>-3.2000000000000003E-4</v>
      </c>
      <c r="AA34">
        <f t="shared" si="10"/>
        <v>32</v>
      </c>
      <c r="AB34" t="s">
        <v>9</v>
      </c>
    </row>
    <row r="35" spans="1:28" x14ac:dyDescent="0.25">
      <c r="A35" t="s">
        <v>7</v>
      </c>
      <c r="B35" t="str">
        <f>IFERROR(VLOOKUP($A35,INICIO!B$5:$N$47,B$1,0),"")</f>
        <v/>
      </c>
      <c r="C35" t="str">
        <f>IFERROR(VLOOKUP($A35,INICIO!C$5:$N$47,C$1,0),"")</f>
        <v/>
      </c>
      <c r="D35" t="str">
        <f>IFERROR(VLOOKUP($A35,INICIO!D$5:$N$47,D$1,0),"")</f>
        <v/>
      </c>
      <c r="E35" t="str">
        <f>IFERROR(VLOOKUP($A35,INICIO!E$5:$N$47,E$1,0),"")</f>
        <v/>
      </c>
      <c r="F35" t="str">
        <f>IFERROR(VLOOKUP($A35,INICIO!F$5:$N$47,F$1,0),"")</f>
        <v/>
      </c>
      <c r="G35" t="str">
        <f>IFERROR(VLOOKUP($A35,INICIO!G$5:$N$47,G$1,0),"")</f>
        <v/>
      </c>
      <c r="H35" t="str">
        <f>IFERROR(VLOOKUP($A35,INICIO!H$5:$N$47,H$1,0),"")</f>
        <v/>
      </c>
      <c r="I35" t="str">
        <f>IFERROR(VLOOKUP($A35,INICIO!I$5:$N$47,I$1,0),"")</f>
        <v/>
      </c>
      <c r="J35" t="str">
        <f>IFERROR(VLOOKUP($A35,INICIO!J$5:$N$47,J$1,0),"")</f>
        <v/>
      </c>
      <c r="K35" t="str">
        <f>IFERROR(VLOOKUP($A35,INICIO!K$5:$N$47,K$1,0),"")</f>
        <v/>
      </c>
      <c r="L35" t="str">
        <f>IFERROR(VLOOKUP($A35,INICIO!L$5:$N$47,L$1,0),"")</f>
        <v/>
      </c>
      <c r="M35" t="str">
        <f>IFERROR(VLOOKUP($A35,INICIO!M$5:$N$47,M$1,0),"")</f>
        <v/>
      </c>
      <c r="N35" t="e">
        <f t="shared" si="0"/>
        <v>#DIV/0!</v>
      </c>
      <c r="O35" t="s">
        <v>7</v>
      </c>
      <c r="P35">
        <f t="shared" si="1"/>
        <v>999</v>
      </c>
      <c r="Q35">
        <f t="shared" si="2"/>
        <v>1</v>
      </c>
      <c r="R35">
        <v>3.3E-4</v>
      </c>
      <c r="S35">
        <f t="shared" si="3"/>
        <v>1.0003299999999999</v>
      </c>
      <c r="T35">
        <f t="shared" si="4"/>
        <v>33</v>
      </c>
      <c r="U35" t="s">
        <v>7</v>
      </c>
      <c r="V35">
        <f t="shared" si="5"/>
        <v>999</v>
      </c>
      <c r="W35">
        <f t="shared" si="6"/>
        <v>0</v>
      </c>
      <c r="X35">
        <f t="shared" si="7"/>
        <v>0</v>
      </c>
      <c r="Y35">
        <f t="shared" si="8"/>
        <v>0</v>
      </c>
      <c r="Z35">
        <f t="shared" si="9"/>
        <v>-3.3E-4</v>
      </c>
      <c r="AA35">
        <f t="shared" si="10"/>
        <v>33</v>
      </c>
      <c r="AB35" t="s">
        <v>7</v>
      </c>
    </row>
    <row r="36" spans="1:28" x14ac:dyDescent="0.25">
      <c r="A36" t="s">
        <v>35</v>
      </c>
      <c r="B36" t="str">
        <f>IFERROR(VLOOKUP($A36,INICIO!B$5:$N$47,B$1,0),"")</f>
        <v/>
      </c>
      <c r="C36" t="str">
        <f>IFERROR(VLOOKUP($A36,INICIO!C$5:$N$47,C$1,0),"")</f>
        <v/>
      </c>
      <c r="D36" t="str">
        <f>IFERROR(VLOOKUP($A36,INICIO!D$5:$N$47,D$1,0),"")</f>
        <v/>
      </c>
      <c r="E36" t="str">
        <f>IFERROR(VLOOKUP($A36,INICIO!E$5:$N$47,E$1,0),"")</f>
        <v/>
      </c>
      <c r="F36" t="str">
        <f>IFERROR(VLOOKUP($A36,INICIO!F$5:$N$47,F$1,0),"")</f>
        <v/>
      </c>
      <c r="G36" t="str">
        <f>IFERROR(VLOOKUP($A36,INICIO!G$5:$N$47,G$1,0),"")</f>
        <v/>
      </c>
      <c r="H36" t="str">
        <f>IFERROR(VLOOKUP($A36,INICIO!H$5:$N$47,H$1,0),"")</f>
        <v/>
      </c>
      <c r="I36" t="str">
        <f>IFERROR(VLOOKUP($A36,INICIO!I$5:$N$47,I$1,0),"")</f>
        <v/>
      </c>
      <c r="J36" t="str">
        <f>IFERROR(VLOOKUP($A36,INICIO!J$5:$N$47,J$1,0),"")</f>
        <v/>
      </c>
      <c r="K36" t="str">
        <f>IFERROR(VLOOKUP($A36,INICIO!K$5:$N$47,K$1,0),"")</f>
        <v/>
      </c>
      <c r="L36" t="str">
        <f>IFERROR(VLOOKUP($A36,INICIO!L$5:$N$47,L$1,0),"")</f>
        <v/>
      </c>
      <c r="M36" t="str">
        <f>IFERROR(VLOOKUP($A36,INICIO!M$5:$N$47,M$1,0),"")</f>
        <v/>
      </c>
      <c r="N36" t="e">
        <f t="shared" si="0"/>
        <v>#DIV/0!</v>
      </c>
      <c r="O36" t="s">
        <v>35</v>
      </c>
      <c r="P36">
        <f t="shared" si="1"/>
        <v>999</v>
      </c>
      <c r="Q36">
        <f t="shared" si="2"/>
        <v>1</v>
      </c>
      <c r="R36">
        <v>3.4000000000000002E-4</v>
      </c>
      <c r="S36">
        <f t="shared" si="3"/>
        <v>1.00034</v>
      </c>
      <c r="T36">
        <f t="shared" si="4"/>
        <v>34</v>
      </c>
      <c r="U36" t="s">
        <v>35</v>
      </c>
      <c r="V36">
        <f t="shared" si="5"/>
        <v>999</v>
      </c>
      <c r="W36">
        <f t="shared" si="6"/>
        <v>0</v>
      </c>
      <c r="X36">
        <f t="shared" si="7"/>
        <v>0</v>
      </c>
      <c r="Y36">
        <f t="shared" si="8"/>
        <v>0</v>
      </c>
      <c r="Z36">
        <f t="shared" si="9"/>
        <v>-3.4000000000000002E-4</v>
      </c>
      <c r="AA36">
        <f t="shared" si="10"/>
        <v>34</v>
      </c>
      <c r="AB36" t="s">
        <v>35</v>
      </c>
    </row>
    <row r="37" spans="1:28" x14ac:dyDescent="0.25">
      <c r="A37" t="s">
        <v>36</v>
      </c>
      <c r="B37" t="str">
        <f>IFERROR(VLOOKUP($A37,INICIO!B$5:$N$47,B$1,0),"")</f>
        <v/>
      </c>
      <c r="C37" t="str">
        <f>IFERROR(VLOOKUP($A37,INICIO!C$5:$N$47,C$1,0),"")</f>
        <v/>
      </c>
      <c r="D37" t="str">
        <f>IFERROR(VLOOKUP($A37,INICIO!D$5:$N$47,D$1,0),"")</f>
        <v/>
      </c>
      <c r="E37" t="str">
        <f>IFERROR(VLOOKUP($A37,INICIO!E$5:$N$47,E$1,0),"")</f>
        <v/>
      </c>
      <c r="F37" t="str">
        <f>IFERROR(VLOOKUP($A37,INICIO!F$5:$N$47,F$1,0),"")</f>
        <v/>
      </c>
      <c r="G37" t="str">
        <f>IFERROR(VLOOKUP($A37,INICIO!G$5:$N$47,G$1,0),"")</f>
        <v/>
      </c>
      <c r="H37" t="str">
        <f>IFERROR(VLOOKUP($A37,INICIO!H$5:$N$47,H$1,0),"")</f>
        <v/>
      </c>
      <c r="I37" t="str">
        <f>IFERROR(VLOOKUP($A37,INICIO!I$5:$N$47,I$1,0),"")</f>
        <v/>
      </c>
      <c r="J37" t="str">
        <f>IFERROR(VLOOKUP($A37,INICIO!J$5:$N$47,J$1,0),"")</f>
        <v/>
      </c>
      <c r="K37" t="str">
        <f>IFERROR(VLOOKUP($A37,INICIO!K$5:$N$47,K$1,0),"")</f>
        <v/>
      </c>
      <c r="L37" t="str">
        <f>IFERROR(VLOOKUP($A37,INICIO!L$5:$N$47,L$1,0),"")</f>
        <v/>
      </c>
      <c r="M37" t="str">
        <f>IFERROR(VLOOKUP($A37,INICIO!M$5:$N$47,M$1,0),"")</f>
        <v/>
      </c>
      <c r="N37" t="e">
        <f t="shared" si="0"/>
        <v>#DIV/0!</v>
      </c>
      <c r="O37" t="s">
        <v>36</v>
      </c>
      <c r="P37">
        <f t="shared" si="1"/>
        <v>999</v>
      </c>
      <c r="Q37">
        <f t="shared" si="2"/>
        <v>1</v>
      </c>
      <c r="R37">
        <v>3.5E-4</v>
      </c>
      <c r="S37">
        <f t="shared" si="3"/>
        <v>1.0003500000000001</v>
      </c>
      <c r="T37">
        <f t="shared" si="4"/>
        <v>35</v>
      </c>
      <c r="U37" t="s">
        <v>36</v>
      </c>
      <c r="V37">
        <f t="shared" si="5"/>
        <v>999</v>
      </c>
      <c r="W37">
        <f t="shared" si="6"/>
        <v>0</v>
      </c>
      <c r="X37">
        <f t="shared" si="7"/>
        <v>0</v>
      </c>
      <c r="Y37">
        <f t="shared" si="8"/>
        <v>0</v>
      </c>
      <c r="Z37">
        <f t="shared" si="9"/>
        <v>-3.5E-4</v>
      </c>
      <c r="AA37">
        <f t="shared" si="10"/>
        <v>35</v>
      </c>
      <c r="AB37" t="s">
        <v>36</v>
      </c>
    </row>
    <row r="38" spans="1:28" x14ac:dyDescent="0.25">
      <c r="A38" t="s">
        <v>37</v>
      </c>
      <c r="B38" t="str">
        <f>IFERROR(VLOOKUP($A38,INICIO!B$5:$N$47,B$1,0),"")</f>
        <v/>
      </c>
      <c r="C38" t="str">
        <f>IFERROR(VLOOKUP($A38,INICIO!C$5:$N$47,C$1,0),"")</f>
        <v/>
      </c>
      <c r="D38" t="str">
        <f>IFERROR(VLOOKUP($A38,INICIO!D$5:$N$47,D$1,0),"")</f>
        <v/>
      </c>
      <c r="E38" t="str">
        <f>IFERROR(VLOOKUP($A38,INICIO!E$5:$N$47,E$1,0),"")</f>
        <v/>
      </c>
      <c r="F38" t="str">
        <f>IFERROR(VLOOKUP($A38,INICIO!F$5:$N$47,F$1,0),"")</f>
        <v/>
      </c>
      <c r="G38" t="str">
        <f>IFERROR(VLOOKUP($A38,INICIO!G$5:$N$47,G$1,0),"")</f>
        <v/>
      </c>
      <c r="H38" t="str">
        <f>IFERROR(VLOOKUP($A38,INICIO!H$5:$N$47,H$1,0),"")</f>
        <v/>
      </c>
      <c r="I38" t="str">
        <f>IFERROR(VLOOKUP($A38,INICIO!I$5:$N$47,I$1,0),"")</f>
        <v/>
      </c>
      <c r="J38" t="str">
        <f>IFERROR(VLOOKUP($A38,INICIO!J$5:$N$47,J$1,0),"")</f>
        <v/>
      </c>
      <c r="K38" t="str">
        <f>IFERROR(VLOOKUP($A38,INICIO!K$5:$N$47,K$1,0),"")</f>
        <v/>
      </c>
      <c r="L38" t="str">
        <f>IFERROR(VLOOKUP($A38,INICIO!L$5:$N$47,L$1,0),"")</f>
        <v/>
      </c>
      <c r="M38" t="str">
        <f>IFERROR(VLOOKUP($A38,INICIO!M$5:$N$47,M$1,0),"")</f>
        <v/>
      </c>
      <c r="N38" t="e">
        <f t="shared" si="0"/>
        <v>#DIV/0!</v>
      </c>
      <c r="O38" t="s">
        <v>37</v>
      </c>
      <c r="P38">
        <f t="shared" si="1"/>
        <v>999</v>
      </c>
      <c r="Q38">
        <f t="shared" si="2"/>
        <v>1</v>
      </c>
      <c r="R38">
        <v>3.6000000000000002E-4</v>
      </c>
      <c r="S38">
        <f t="shared" si="3"/>
        <v>1.0003599999999999</v>
      </c>
      <c r="T38">
        <f t="shared" si="4"/>
        <v>36</v>
      </c>
      <c r="U38" t="s">
        <v>37</v>
      </c>
      <c r="V38">
        <f t="shared" si="5"/>
        <v>999</v>
      </c>
      <c r="W38">
        <f t="shared" si="6"/>
        <v>0</v>
      </c>
      <c r="X38">
        <f t="shared" si="7"/>
        <v>0</v>
      </c>
      <c r="Y38">
        <f t="shared" si="8"/>
        <v>0</v>
      </c>
      <c r="Z38">
        <f t="shared" si="9"/>
        <v>-3.6000000000000002E-4</v>
      </c>
      <c r="AA38">
        <f t="shared" si="10"/>
        <v>36</v>
      </c>
      <c r="AB38" t="s">
        <v>37</v>
      </c>
    </row>
    <row r="39" spans="1:28" x14ac:dyDescent="0.25">
      <c r="A39" t="s">
        <v>38</v>
      </c>
      <c r="B39" t="str">
        <f>IFERROR(VLOOKUP($A39,INICIO!B$5:$N$47,B$1,0),"")</f>
        <v/>
      </c>
      <c r="C39" t="str">
        <f>IFERROR(VLOOKUP($A39,INICIO!C$5:$N$47,C$1,0),"")</f>
        <v/>
      </c>
      <c r="D39" t="str">
        <f>IFERROR(VLOOKUP($A39,INICIO!D$5:$N$47,D$1,0),"")</f>
        <v/>
      </c>
      <c r="E39" t="str">
        <f>IFERROR(VLOOKUP($A39,INICIO!E$5:$N$47,E$1,0),"")</f>
        <v/>
      </c>
      <c r="F39" t="str">
        <f>IFERROR(VLOOKUP($A39,INICIO!F$5:$N$47,F$1,0),"")</f>
        <v/>
      </c>
      <c r="G39" t="str">
        <f>IFERROR(VLOOKUP($A39,INICIO!G$5:$N$47,G$1,0),"")</f>
        <v/>
      </c>
      <c r="H39" t="str">
        <f>IFERROR(VLOOKUP($A39,INICIO!H$5:$N$47,H$1,0),"")</f>
        <v/>
      </c>
      <c r="I39" t="str">
        <f>IFERROR(VLOOKUP($A39,INICIO!I$5:$N$47,I$1,0),"")</f>
        <v/>
      </c>
      <c r="J39" t="str">
        <f>IFERROR(VLOOKUP($A39,INICIO!J$5:$N$47,J$1,0),"")</f>
        <v/>
      </c>
      <c r="K39" t="str">
        <f>IFERROR(VLOOKUP($A39,INICIO!K$5:$N$47,K$1,0),"")</f>
        <v/>
      </c>
      <c r="L39" t="str">
        <f>IFERROR(VLOOKUP($A39,INICIO!L$5:$N$47,L$1,0),"")</f>
        <v/>
      </c>
      <c r="M39" t="str">
        <f>IFERROR(VLOOKUP($A39,INICIO!M$5:$N$47,M$1,0),"")</f>
        <v/>
      </c>
      <c r="N39" t="e">
        <f t="shared" si="0"/>
        <v>#DIV/0!</v>
      </c>
      <c r="O39" t="s">
        <v>38</v>
      </c>
      <c r="P39">
        <f t="shared" si="1"/>
        <v>999</v>
      </c>
      <c r="Q39">
        <f t="shared" si="2"/>
        <v>1</v>
      </c>
      <c r="R39">
        <v>3.6999999999999999E-4</v>
      </c>
      <c r="S39">
        <f t="shared" si="3"/>
        <v>1.00037</v>
      </c>
      <c r="T39">
        <f t="shared" si="4"/>
        <v>37</v>
      </c>
      <c r="U39" t="s">
        <v>38</v>
      </c>
      <c r="V39">
        <f t="shared" si="5"/>
        <v>999</v>
      </c>
      <c r="W39">
        <f t="shared" si="6"/>
        <v>0</v>
      </c>
      <c r="X39">
        <f t="shared" si="7"/>
        <v>0</v>
      </c>
      <c r="Y39">
        <f t="shared" si="8"/>
        <v>0</v>
      </c>
      <c r="Z39">
        <f t="shared" si="9"/>
        <v>-3.6999999999999999E-4</v>
      </c>
      <c r="AA39">
        <f t="shared" si="10"/>
        <v>37</v>
      </c>
      <c r="AB39" t="s">
        <v>38</v>
      </c>
    </row>
    <row r="40" spans="1:28" x14ac:dyDescent="0.25">
      <c r="A40" t="s">
        <v>39</v>
      </c>
      <c r="B40" t="str">
        <f>IFERROR(VLOOKUP($A40,INICIO!B$5:$N$47,B$1,0),"")</f>
        <v/>
      </c>
      <c r="C40" t="str">
        <f>IFERROR(VLOOKUP($A40,INICIO!C$5:$N$47,C$1,0),"")</f>
        <v/>
      </c>
      <c r="D40" t="str">
        <f>IFERROR(VLOOKUP($A40,INICIO!D$5:$N$47,D$1,0),"")</f>
        <v/>
      </c>
      <c r="E40" t="str">
        <f>IFERROR(VLOOKUP($A40,INICIO!E$5:$N$47,E$1,0),"")</f>
        <v/>
      </c>
      <c r="F40" t="str">
        <f>IFERROR(VLOOKUP($A40,INICIO!F$5:$N$47,F$1,0),"")</f>
        <v/>
      </c>
      <c r="G40" t="str">
        <f>IFERROR(VLOOKUP($A40,INICIO!G$5:$N$47,G$1,0),"")</f>
        <v/>
      </c>
      <c r="H40" t="str">
        <f>IFERROR(VLOOKUP($A40,INICIO!H$5:$N$47,H$1,0),"")</f>
        <v/>
      </c>
      <c r="I40" t="str">
        <f>IFERROR(VLOOKUP($A40,INICIO!I$5:$N$47,I$1,0),"")</f>
        <v/>
      </c>
      <c r="J40" t="str">
        <f>IFERROR(VLOOKUP($A40,INICIO!J$5:$N$47,J$1,0),"")</f>
        <v/>
      </c>
      <c r="K40" t="str">
        <f>IFERROR(VLOOKUP($A40,INICIO!K$5:$N$47,K$1,0),"")</f>
        <v/>
      </c>
      <c r="L40" t="str">
        <f>IFERROR(VLOOKUP($A40,INICIO!L$5:$N$47,L$1,0),"")</f>
        <v/>
      </c>
      <c r="M40" t="str">
        <f>IFERROR(VLOOKUP($A40,INICIO!M$5:$N$47,M$1,0),"")</f>
        <v/>
      </c>
      <c r="N40" t="e">
        <f t="shared" si="0"/>
        <v>#DIV/0!</v>
      </c>
      <c r="O40" t="s">
        <v>39</v>
      </c>
      <c r="P40">
        <f t="shared" si="1"/>
        <v>999</v>
      </c>
      <c r="Q40">
        <f t="shared" si="2"/>
        <v>1</v>
      </c>
      <c r="R40">
        <v>3.8000000000000002E-4</v>
      </c>
      <c r="S40">
        <f t="shared" si="3"/>
        <v>1.00038</v>
      </c>
      <c r="T40">
        <f t="shared" si="4"/>
        <v>38</v>
      </c>
      <c r="U40" t="s">
        <v>39</v>
      </c>
      <c r="V40">
        <f t="shared" si="5"/>
        <v>999</v>
      </c>
      <c r="W40">
        <f t="shared" si="6"/>
        <v>0</v>
      </c>
      <c r="X40">
        <f t="shared" si="7"/>
        <v>0</v>
      </c>
      <c r="Y40">
        <f t="shared" si="8"/>
        <v>0</v>
      </c>
      <c r="Z40">
        <f t="shared" si="9"/>
        <v>-3.8000000000000002E-4</v>
      </c>
      <c r="AA40">
        <f t="shared" si="10"/>
        <v>38</v>
      </c>
      <c r="AB40" t="s">
        <v>39</v>
      </c>
    </row>
    <row r="41" spans="1:28" x14ac:dyDescent="0.25">
      <c r="A41" t="s">
        <v>1</v>
      </c>
      <c r="B41" t="str">
        <f>IFERROR(VLOOKUP($A41,INICIO!B$5:$N$47,B$1,0),"")</f>
        <v/>
      </c>
      <c r="C41" t="str">
        <f>IFERROR(VLOOKUP($A41,INICIO!C$5:$N$47,C$1,0),"")</f>
        <v/>
      </c>
      <c r="D41" t="str">
        <f>IFERROR(VLOOKUP($A41,INICIO!D$5:$N$47,D$1,0),"")</f>
        <v/>
      </c>
      <c r="E41" t="str">
        <f>IFERROR(VLOOKUP($A41,INICIO!E$5:$N$47,E$1,0),"")</f>
        <v/>
      </c>
      <c r="F41" t="str">
        <f>IFERROR(VLOOKUP($A41,INICIO!F$5:$N$47,F$1,0),"")</f>
        <v/>
      </c>
      <c r="G41" t="str">
        <f>IFERROR(VLOOKUP($A41,INICIO!G$5:$N$47,G$1,0),"")</f>
        <v/>
      </c>
      <c r="H41" t="str">
        <f>IFERROR(VLOOKUP($A41,INICIO!H$5:$N$47,H$1,0),"")</f>
        <v/>
      </c>
      <c r="I41" t="str">
        <f>IFERROR(VLOOKUP($A41,INICIO!I$5:$N$47,I$1,0),"")</f>
        <v/>
      </c>
      <c r="J41" t="str">
        <f>IFERROR(VLOOKUP($A41,INICIO!J$5:$N$47,J$1,0),"")</f>
        <v/>
      </c>
      <c r="K41" t="str">
        <f>IFERROR(VLOOKUP($A41,INICIO!K$5:$N$47,K$1,0),"")</f>
        <v/>
      </c>
      <c r="L41" t="str">
        <f>IFERROR(VLOOKUP($A41,INICIO!L$5:$N$47,L$1,0),"")</f>
        <v/>
      </c>
      <c r="M41" t="str">
        <f>IFERROR(VLOOKUP($A41,INICIO!M$5:$N$47,M$1,0),"")</f>
        <v/>
      </c>
      <c r="N41" t="e">
        <f t="shared" si="0"/>
        <v>#DIV/0!</v>
      </c>
      <c r="O41" t="s">
        <v>1</v>
      </c>
      <c r="P41">
        <f t="shared" si="1"/>
        <v>999</v>
      </c>
      <c r="Q41">
        <f t="shared" si="2"/>
        <v>1</v>
      </c>
      <c r="R41">
        <v>3.8999999999999999E-4</v>
      </c>
      <c r="S41">
        <f t="shared" si="3"/>
        <v>1.0003899999999999</v>
      </c>
      <c r="T41">
        <f t="shared" si="4"/>
        <v>39</v>
      </c>
      <c r="U41" t="s">
        <v>1</v>
      </c>
      <c r="V41">
        <f t="shared" si="5"/>
        <v>999</v>
      </c>
      <c r="W41">
        <f t="shared" si="6"/>
        <v>0</v>
      </c>
      <c r="X41">
        <f t="shared" si="7"/>
        <v>0</v>
      </c>
      <c r="Y41">
        <f t="shared" si="8"/>
        <v>0</v>
      </c>
      <c r="Z41">
        <f t="shared" si="9"/>
        <v>-3.8999999999999999E-4</v>
      </c>
      <c r="AA41">
        <f t="shared" si="10"/>
        <v>39</v>
      </c>
      <c r="AB41" t="s">
        <v>1</v>
      </c>
    </row>
    <row r="42" spans="1:28" x14ac:dyDescent="0.25">
      <c r="A42" t="s">
        <v>40</v>
      </c>
      <c r="B42" t="str">
        <f>IFERROR(VLOOKUP($A42,INICIO!B$5:$N$47,B$1,0),"")</f>
        <v/>
      </c>
      <c r="C42" t="str">
        <f>IFERROR(VLOOKUP($A42,INICIO!C$5:$N$47,C$1,0),"")</f>
        <v/>
      </c>
      <c r="D42" t="str">
        <f>IFERROR(VLOOKUP($A42,INICIO!D$5:$N$47,D$1,0),"")</f>
        <v/>
      </c>
      <c r="E42" t="str">
        <f>IFERROR(VLOOKUP($A42,INICIO!E$5:$N$47,E$1,0),"")</f>
        <v/>
      </c>
      <c r="F42" t="str">
        <f>IFERROR(VLOOKUP($A42,INICIO!F$5:$N$47,F$1,0),"")</f>
        <v/>
      </c>
      <c r="G42" t="str">
        <f>IFERROR(VLOOKUP($A42,INICIO!G$5:$N$47,G$1,0),"")</f>
        <v/>
      </c>
      <c r="H42" t="str">
        <f>IFERROR(VLOOKUP($A42,INICIO!H$5:$N$47,H$1,0),"")</f>
        <v/>
      </c>
      <c r="I42" t="str">
        <f>IFERROR(VLOOKUP($A42,INICIO!I$5:$N$47,I$1,0),"")</f>
        <v/>
      </c>
      <c r="J42" t="str">
        <f>IFERROR(VLOOKUP($A42,INICIO!J$5:$N$47,J$1,0),"")</f>
        <v/>
      </c>
      <c r="K42" t="str">
        <f>IFERROR(VLOOKUP($A42,INICIO!K$5:$N$47,K$1,0),"")</f>
        <v/>
      </c>
      <c r="L42" t="str">
        <f>IFERROR(VLOOKUP($A42,INICIO!L$5:$N$47,L$1,0),"")</f>
        <v/>
      </c>
      <c r="M42" t="str">
        <f>IFERROR(VLOOKUP($A42,INICIO!M$5:$N$47,M$1,0),"")</f>
        <v/>
      </c>
      <c r="N42" t="e">
        <f t="shared" si="0"/>
        <v>#DIV/0!</v>
      </c>
      <c r="O42" t="s">
        <v>40</v>
      </c>
      <c r="P42">
        <f t="shared" si="1"/>
        <v>999</v>
      </c>
      <c r="Q42">
        <f t="shared" si="2"/>
        <v>1</v>
      </c>
      <c r="R42">
        <v>4.0000000000000002E-4</v>
      </c>
      <c r="S42">
        <f t="shared" si="3"/>
        <v>1.0004</v>
      </c>
      <c r="T42">
        <f t="shared" si="4"/>
        <v>40</v>
      </c>
      <c r="U42" t="s">
        <v>40</v>
      </c>
      <c r="V42">
        <f t="shared" si="5"/>
        <v>999</v>
      </c>
      <c r="W42">
        <f t="shared" si="6"/>
        <v>0</v>
      </c>
      <c r="X42">
        <f t="shared" si="7"/>
        <v>0</v>
      </c>
      <c r="Y42">
        <f t="shared" si="8"/>
        <v>0</v>
      </c>
      <c r="Z42">
        <f t="shared" si="9"/>
        <v>-4.0000000000000002E-4</v>
      </c>
      <c r="AA42">
        <f t="shared" si="10"/>
        <v>40</v>
      </c>
      <c r="AB42" t="s">
        <v>40</v>
      </c>
    </row>
    <row r="43" spans="1:28" x14ac:dyDescent="0.25">
      <c r="A43" t="s">
        <v>41</v>
      </c>
      <c r="B43" t="str">
        <f>IFERROR(VLOOKUP($A43,INICIO!B$5:$N$47,B$1,0),"")</f>
        <v/>
      </c>
      <c r="C43" t="str">
        <f>IFERROR(VLOOKUP($A43,INICIO!C$5:$N$47,C$1,0),"")</f>
        <v/>
      </c>
      <c r="D43" t="str">
        <f>IFERROR(VLOOKUP($A43,INICIO!D$5:$N$47,D$1,0),"")</f>
        <v/>
      </c>
      <c r="E43" t="str">
        <f>IFERROR(VLOOKUP($A43,INICIO!E$5:$N$47,E$1,0),"")</f>
        <v/>
      </c>
      <c r="F43" t="str">
        <f>IFERROR(VLOOKUP($A43,INICIO!F$5:$N$47,F$1,0),"")</f>
        <v/>
      </c>
      <c r="G43" t="str">
        <f>IFERROR(VLOOKUP($A43,INICIO!G$5:$N$47,G$1,0),"")</f>
        <v/>
      </c>
      <c r="H43" t="str">
        <f>IFERROR(VLOOKUP($A43,INICIO!H$5:$N$47,H$1,0),"")</f>
        <v/>
      </c>
      <c r="I43" t="str">
        <f>IFERROR(VLOOKUP($A43,INICIO!I$5:$N$47,I$1,0),"")</f>
        <v/>
      </c>
      <c r="J43" t="str">
        <f>IFERROR(VLOOKUP($A43,INICIO!J$5:$N$47,J$1,0),"")</f>
        <v/>
      </c>
      <c r="K43" t="str">
        <f>IFERROR(VLOOKUP($A43,INICIO!K$5:$N$47,K$1,0),"")</f>
        <v/>
      </c>
      <c r="L43" t="str">
        <f>IFERROR(VLOOKUP($A43,INICIO!L$5:$N$47,L$1,0),"")</f>
        <v/>
      </c>
      <c r="M43" t="str">
        <f>IFERROR(VLOOKUP($A43,INICIO!M$5:$N$47,M$1,0),"")</f>
        <v/>
      </c>
      <c r="N43" t="e">
        <f t="shared" si="0"/>
        <v>#DIV/0!</v>
      </c>
      <c r="O43" t="s">
        <v>41</v>
      </c>
      <c r="P43">
        <f t="shared" si="1"/>
        <v>999</v>
      </c>
      <c r="Q43">
        <f t="shared" si="2"/>
        <v>1</v>
      </c>
      <c r="R43">
        <v>4.0999999999999999E-4</v>
      </c>
      <c r="S43">
        <f t="shared" si="3"/>
        <v>1.00041</v>
      </c>
      <c r="T43">
        <f t="shared" si="4"/>
        <v>41</v>
      </c>
      <c r="U43" t="s">
        <v>41</v>
      </c>
      <c r="V43">
        <f t="shared" si="5"/>
        <v>999</v>
      </c>
      <c r="W43">
        <f t="shared" si="6"/>
        <v>0</v>
      </c>
      <c r="X43">
        <f t="shared" si="7"/>
        <v>0</v>
      </c>
      <c r="Y43">
        <f t="shared" si="8"/>
        <v>0</v>
      </c>
      <c r="Z43">
        <f t="shared" si="9"/>
        <v>-4.0999999999999999E-4</v>
      </c>
      <c r="AA43">
        <f t="shared" si="10"/>
        <v>41</v>
      </c>
      <c r="AB43" t="s">
        <v>41</v>
      </c>
    </row>
    <row r="44" spans="1:28" x14ac:dyDescent="0.25">
      <c r="A44" t="s">
        <v>42</v>
      </c>
      <c r="B44" t="str">
        <f>IFERROR(VLOOKUP($A44,INICIO!B$5:$N$47,B$1,0),"")</f>
        <v/>
      </c>
      <c r="C44" t="str">
        <f>IFERROR(VLOOKUP($A44,INICIO!C$5:$N$47,C$1,0),"")</f>
        <v/>
      </c>
      <c r="D44" t="str">
        <f>IFERROR(VLOOKUP($A44,INICIO!D$5:$N$47,D$1,0),"")</f>
        <v/>
      </c>
      <c r="E44" t="str">
        <f>IFERROR(VLOOKUP($A44,INICIO!E$5:$N$47,E$1,0),"")</f>
        <v/>
      </c>
      <c r="F44" t="str">
        <f>IFERROR(VLOOKUP($A44,INICIO!F$5:$N$47,F$1,0),"")</f>
        <v/>
      </c>
      <c r="G44" t="str">
        <f>IFERROR(VLOOKUP($A44,INICIO!G$5:$N$47,G$1,0),"")</f>
        <v/>
      </c>
      <c r="H44" t="str">
        <f>IFERROR(VLOOKUP($A44,INICIO!H$5:$N$47,H$1,0),"")</f>
        <v/>
      </c>
      <c r="I44" t="str">
        <f>IFERROR(VLOOKUP($A44,INICIO!I$5:$N$47,I$1,0),"")</f>
        <v/>
      </c>
      <c r="J44" t="str">
        <f>IFERROR(VLOOKUP($A44,INICIO!J$5:$N$47,J$1,0),"")</f>
        <v/>
      </c>
      <c r="K44" t="str">
        <f>IFERROR(VLOOKUP($A44,INICIO!K$5:$N$47,K$1,0),"")</f>
        <v/>
      </c>
      <c r="L44" t="str">
        <f>IFERROR(VLOOKUP($A44,INICIO!L$5:$N$47,L$1,0),"")</f>
        <v/>
      </c>
      <c r="M44" t="str">
        <f>IFERROR(VLOOKUP($A44,INICIO!M$5:$N$47,M$1,0),"")</f>
        <v/>
      </c>
      <c r="N44" t="e">
        <f t="shared" si="0"/>
        <v>#DIV/0!</v>
      </c>
      <c r="O44" t="s">
        <v>42</v>
      </c>
      <c r="P44">
        <f t="shared" si="1"/>
        <v>999</v>
      </c>
      <c r="Q44">
        <f t="shared" si="2"/>
        <v>1</v>
      </c>
      <c r="R44">
        <v>4.2000000000000002E-4</v>
      </c>
      <c r="S44">
        <f t="shared" si="3"/>
        <v>1.0004200000000001</v>
      </c>
      <c r="T44">
        <f t="shared" si="4"/>
        <v>42</v>
      </c>
      <c r="U44" t="s">
        <v>42</v>
      </c>
      <c r="V44">
        <f t="shared" si="5"/>
        <v>999</v>
      </c>
      <c r="W44">
        <f t="shared" si="6"/>
        <v>0</v>
      </c>
      <c r="X44">
        <f t="shared" si="7"/>
        <v>0</v>
      </c>
      <c r="Y44">
        <f t="shared" si="8"/>
        <v>0</v>
      </c>
      <c r="Z44">
        <f t="shared" si="9"/>
        <v>-4.2000000000000002E-4</v>
      </c>
      <c r="AA44">
        <f t="shared" si="10"/>
        <v>42</v>
      </c>
      <c r="AB44" t="s">
        <v>42</v>
      </c>
    </row>
    <row r="45" spans="1:28" x14ac:dyDescent="0.25">
      <c r="A45" t="s">
        <v>43</v>
      </c>
      <c r="B45" t="str">
        <f>IFERROR(VLOOKUP($A45,INICIO!B$5:$N$47,B$1,0),"")</f>
        <v/>
      </c>
      <c r="C45" t="str">
        <f>IFERROR(VLOOKUP($A45,INICIO!C$5:$N$47,C$1,0),"")</f>
        <v/>
      </c>
      <c r="D45" t="str">
        <f>IFERROR(VLOOKUP($A45,INICIO!D$5:$N$47,D$1,0),"")</f>
        <v/>
      </c>
      <c r="E45" t="str">
        <f>IFERROR(VLOOKUP($A45,INICIO!E$5:$N$47,E$1,0),"")</f>
        <v/>
      </c>
      <c r="F45" t="str">
        <f>IFERROR(VLOOKUP($A45,INICIO!F$5:$N$47,F$1,0),"")</f>
        <v/>
      </c>
      <c r="G45" t="str">
        <f>IFERROR(VLOOKUP($A45,INICIO!G$5:$N$47,G$1,0),"")</f>
        <v/>
      </c>
      <c r="H45" t="str">
        <f>IFERROR(VLOOKUP($A45,INICIO!H$5:$N$47,H$1,0),"")</f>
        <v/>
      </c>
      <c r="I45" t="str">
        <f>IFERROR(VLOOKUP($A45,INICIO!I$5:$N$47,I$1,0),"")</f>
        <v/>
      </c>
      <c r="J45" t="str">
        <f>IFERROR(VLOOKUP($A45,INICIO!J$5:$N$47,J$1,0),"")</f>
        <v/>
      </c>
      <c r="K45" t="str">
        <f>IFERROR(VLOOKUP($A45,INICIO!K$5:$N$47,K$1,0),"")</f>
        <v/>
      </c>
      <c r="L45" t="str">
        <f>IFERROR(VLOOKUP($A45,INICIO!L$5:$N$47,L$1,0),"")</f>
        <v/>
      </c>
      <c r="M45" t="str">
        <f>IFERROR(VLOOKUP($A45,INICIO!M$5:$N$47,M$1,0),"")</f>
        <v/>
      </c>
      <c r="N45" t="e">
        <f t="shared" si="0"/>
        <v>#DIV/0!</v>
      </c>
      <c r="O45" t="s">
        <v>43</v>
      </c>
      <c r="P45">
        <f t="shared" si="1"/>
        <v>999</v>
      </c>
      <c r="Q45">
        <f t="shared" si="2"/>
        <v>1</v>
      </c>
      <c r="R45">
        <v>4.2999999999999999E-4</v>
      </c>
      <c r="S45">
        <f t="shared" si="3"/>
        <v>1.0004299999999999</v>
      </c>
      <c r="T45">
        <f t="shared" si="4"/>
        <v>43</v>
      </c>
      <c r="U45" t="s">
        <v>43</v>
      </c>
      <c r="V45">
        <f t="shared" si="5"/>
        <v>999</v>
      </c>
      <c r="W45">
        <f t="shared" si="6"/>
        <v>0</v>
      </c>
      <c r="X45">
        <f t="shared" si="7"/>
        <v>0</v>
      </c>
      <c r="Y45">
        <f t="shared" si="8"/>
        <v>0</v>
      </c>
      <c r="Z45">
        <f t="shared" si="9"/>
        <v>-4.2999999999999999E-4</v>
      </c>
      <c r="AA45">
        <f t="shared" si="10"/>
        <v>43</v>
      </c>
      <c r="AB45" t="s">
        <v>43</v>
      </c>
    </row>
    <row r="46" spans="1:28" x14ac:dyDescent="0.25">
      <c r="A46" t="s">
        <v>44</v>
      </c>
      <c r="B46" t="str">
        <f>IFERROR(VLOOKUP($A46,INICIO!B$5:$N$47,B$1,0),"")</f>
        <v/>
      </c>
      <c r="C46" t="str">
        <f>IFERROR(VLOOKUP($A46,INICIO!C$5:$N$47,C$1,0),"")</f>
        <v/>
      </c>
      <c r="D46" t="str">
        <f>IFERROR(VLOOKUP($A46,INICIO!D$5:$N$47,D$1,0),"")</f>
        <v/>
      </c>
      <c r="E46" t="str">
        <f>IFERROR(VLOOKUP($A46,INICIO!E$5:$N$47,E$1,0),"")</f>
        <v/>
      </c>
      <c r="F46" t="str">
        <f>IFERROR(VLOOKUP($A46,INICIO!F$5:$N$47,F$1,0),"")</f>
        <v/>
      </c>
      <c r="G46" t="str">
        <f>IFERROR(VLOOKUP($A46,INICIO!G$5:$N$47,G$1,0),"")</f>
        <v/>
      </c>
      <c r="H46" t="str">
        <f>IFERROR(VLOOKUP($A46,INICIO!H$5:$N$47,H$1,0),"")</f>
        <v/>
      </c>
      <c r="I46" t="str">
        <f>IFERROR(VLOOKUP($A46,INICIO!I$5:$N$47,I$1,0),"")</f>
        <v/>
      </c>
      <c r="J46" t="str">
        <f>IFERROR(VLOOKUP($A46,INICIO!J$5:$N$47,J$1,0),"")</f>
        <v/>
      </c>
      <c r="K46" t="str">
        <f>IFERROR(VLOOKUP($A46,INICIO!K$5:$N$47,K$1,0),"")</f>
        <v/>
      </c>
      <c r="L46" t="str">
        <f>IFERROR(VLOOKUP($A46,INICIO!L$5:$N$47,L$1,0),"")</f>
        <v/>
      </c>
      <c r="M46" t="str">
        <f>IFERROR(VLOOKUP($A46,INICIO!M$5:$N$47,M$1,0),"")</f>
        <v/>
      </c>
      <c r="N46" t="e">
        <f t="shared" si="0"/>
        <v>#DIV/0!</v>
      </c>
      <c r="O46" t="s">
        <v>44</v>
      </c>
      <c r="P46">
        <f t="shared" si="1"/>
        <v>999</v>
      </c>
      <c r="Q46">
        <f t="shared" si="2"/>
        <v>1</v>
      </c>
      <c r="R46">
        <v>4.4000000000000002E-4</v>
      </c>
      <c r="S46">
        <f t="shared" si="3"/>
        <v>1.00044</v>
      </c>
      <c r="T46">
        <f t="shared" si="4"/>
        <v>44</v>
      </c>
      <c r="U46" t="s">
        <v>44</v>
      </c>
      <c r="V46">
        <f t="shared" si="5"/>
        <v>999</v>
      </c>
      <c r="W46">
        <f t="shared" si="6"/>
        <v>0</v>
      </c>
      <c r="X46">
        <f t="shared" si="7"/>
        <v>0</v>
      </c>
      <c r="Y46">
        <f t="shared" si="8"/>
        <v>0</v>
      </c>
      <c r="Z46">
        <f t="shared" si="9"/>
        <v>-4.4000000000000002E-4</v>
      </c>
      <c r="AA46">
        <f t="shared" si="10"/>
        <v>44</v>
      </c>
      <c r="AB46" t="s">
        <v>44</v>
      </c>
    </row>
    <row r="47" spans="1:28" x14ac:dyDescent="0.25">
      <c r="A47" t="s">
        <v>45</v>
      </c>
      <c r="B47" t="str">
        <f>IFERROR(VLOOKUP($A47,INICIO!B$5:$N$47,B$1,0),"")</f>
        <v/>
      </c>
      <c r="C47" t="str">
        <f>IFERROR(VLOOKUP($A47,INICIO!C$5:$N$47,C$1,0),"")</f>
        <v/>
      </c>
      <c r="D47" t="str">
        <f>IFERROR(VLOOKUP($A47,INICIO!D$5:$N$47,D$1,0),"")</f>
        <v/>
      </c>
      <c r="E47" t="str">
        <f>IFERROR(VLOOKUP($A47,INICIO!E$5:$N$47,E$1,0),"")</f>
        <v/>
      </c>
      <c r="F47" t="str">
        <f>IFERROR(VLOOKUP($A47,INICIO!F$5:$N$47,F$1,0),"")</f>
        <v/>
      </c>
      <c r="G47" t="str">
        <f>IFERROR(VLOOKUP($A47,INICIO!G$5:$N$47,G$1,0),"")</f>
        <v/>
      </c>
      <c r="H47" t="str">
        <f>IFERROR(VLOOKUP($A47,INICIO!H$5:$N$47,H$1,0),"")</f>
        <v/>
      </c>
      <c r="I47" t="str">
        <f>IFERROR(VLOOKUP($A47,INICIO!I$5:$N$47,I$1,0),"")</f>
        <v/>
      </c>
      <c r="J47" t="str">
        <f>IFERROR(VLOOKUP($A47,INICIO!J$5:$N$47,J$1,0),"")</f>
        <v/>
      </c>
      <c r="K47" t="str">
        <f>IFERROR(VLOOKUP($A47,INICIO!K$5:$N$47,K$1,0),"")</f>
        <v/>
      </c>
      <c r="L47" t="str">
        <f>IFERROR(VLOOKUP($A47,INICIO!L$5:$N$47,L$1,0),"")</f>
        <v/>
      </c>
      <c r="M47" t="str">
        <f>IFERROR(VLOOKUP($A47,INICIO!M$5:$N$47,M$1,0),"")</f>
        <v/>
      </c>
      <c r="N47" t="e">
        <f t="shared" si="0"/>
        <v>#DIV/0!</v>
      </c>
      <c r="O47" t="s">
        <v>45</v>
      </c>
      <c r="P47">
        <f t="shared" si="1"/>
        <v>999</v>
      </c>
      <c r="Q47">
        <f t="shared" si="2"/>
        <v>1</v>
      </c>
      <c r="R47">
        <v>4.4999999999999999E-4</v>
      </c>
      <c r="S47">
        <f t="shared" si="3"/>
        <v>1.0004500000000001</v>
      </c>
      <c r="T47">
        <f t="shared" si="4"/>
        <v>45</v>
      </c>
      <c r="U47" t="s">
        <v>45</v>
      </c>
      <c r="V47">
        <f t="shared" si="5"/>
        <v>999</v>
      </c>
      <c r="W47">
        <f t="shared" si="6"/>
        <v>0</v>
      </c>
      <c r="X47">
        <f t="shared" si="7"/>
        <v>0</v>
      </c>
      <c r="Y47">
        <f t="shared" si="8"/>
        <v>0</v>
      </c>
      <c r="Z47">
        <f t="shared" si="9"/>
        <v>-4.4999999999999999E-4</v>
      </c>
      <c r="AA47">
        <f t="shared" si="10"/>
        <v>45</v>
      </c>
      <c r="AB47" t="s">
        <v>45</v>
      </c>
    </row>
    <row r="48" spans="1:28" x14ac:dyDescent="0.25">
      <c r="A48" t="s">
        <v>2</v>
      </c>
      <c r="B48" t="str">
        <f>IFERROR(VLOOKUP($A48,INICIO!B$5:$N$47,B$1,0),"")</f>
        <v/>
      </c>
      <c r="C48" t="str">
        <f>IFERROR(VLOOKUP($A48,INICIO!C$5:$N$47,C$1,0),"")</f>
        <v/>
      </c>
      <c r="D48" t="str">
        <f>IFERROR(VLOOKUP($A48,INICIO!D$5:$N$47,D$1,0),"")</f>
        <v/>
      </c>
      <c r="E48" t="str">
        <f>IFERROR(VLOOKUP($A48,INICIO!E$5:$N$47,E$1,0),"")</f>
        <v/>
      </c>
      <c r="F48" t="str">
        <f>IFERROR(VLOOKUP($A48,INICIO!F$5:$N$47,F$1,0),"")</f>
        <v/>
      </c>
      <c r="G48" t="str">
        <f>IFERROR(VLOOKUP($A48,INICIO!G$5:$N$47,G$1,0),"")</f>
        <v/>
      </c>
      <c r="H48" t="str">
        <f>IFERROR(VLOOKUP($A48,INICIO!H$5:$N$47,H$1,0),"")</f>
        <v/>
      </c>
      <c r="I48" t="str">
        <f>IFERROR(VLOOKUP($A48,INICIO!I$5:$N$47,I$1,0),"")</f>
        <v/>
      </c>
      <c r="J48" t="str">
        <f>IFERROR(VLOOKUP($A48,INICIO!J$5:$N$47,J$1,0),"")</f>
        <v/>
      </c>
      <c r="K48" t="str">
        <f>IFERROR(VLOOKUP($A48,INICIO!K$5:$N$47,K$1,0),"")</f>
        <v/>
      </c>
      <c r="L48" t="str">
        <f>IFERROR(VLOOKUP($A48,INICIO!L$5:$N$47,L$1,0),"")</f>
        <v/>
      </c>
      <c r="M48" t="str">
        <f>IFERROR(VLOOKUP($A48,INICIO!M$5:$N$47,M$1,0),"")</f>
        <v/>
      </c>
      <c r="N48" t="e">
        <f t="shared" si="0"/>
        <v>#DIV/0!</v>
      </c>
      <c r="O48" t="s">
        <v>2</v>
      </c>
      <c r="P48">
        <f t="shared" si="1"/>
        <v>999</v>
      </c>
      <c r="Q48">
        <f t="shared" si="2"/>
        <v>1</v>
      </c>
      <c r="R48">
        <v>4.6000000000000001E-4</v>
      </c>
      <c r="S48">
        <f t="shared" si="3"/>
        <v>1.0004599999999999</v>
      </c>
      <c r="T48">
        <f t="shared" si="4"/>
        <v>46</v>
      </c>
      <c r="U48" t="s">
        <v>2</v>
      </c>
      <c r="V48">
        <f t="shared" si="5"/>
        <v>999</v>
      </c>
      <c r="W48">
        <f t="shared" si="6"/>
        <v>0</v>
      </c>
      <c r="X48">
        <f t="shared" si="7"/>
        <v>0</v>
      </c>
      <c r="Y48">
        <f t="shared" si="8"/>
        <v>0</v>
      </c>
      <c r="Z48">
        <f>(W48&amp;X48&amp;Y48)-R48</f>
        <v>-4.6000000000000001E-4</v>
      </c>
      <c r="AA48">
        <f t="shared" si="10"/>
        <v>46</v>
      </c>
      <c r="AB48" t="s">
        <v>2</v>
      </c>
    </row>
    <row r="49" spans="1:30" x14ac:dyDescent="0.25">
      <c r="A49" t="s">
        <v>46</v>
      </c>
      <c r="B49" t="str">
        <f>IFERROR(VLOOKUP($A49,INICIO!B$5:$N$47,B$1,0),"")</f>
        <v/>
      </c>
      <c r="C49" t="str">
        <f>IFERROR(VLOOKUP($A49,INICIO!C$5:$N$47,C$1,0),"")</f>
        <v/>
      </c>
      <c r="D49" t="str">
        <f>IFERROR(VLOOKUP($A49,INICIO!D$5:$N$47,D$1,0),"")</f>
        <v/>
      </c>
      <c r="E49" t="str">
        <f>IFERROR(VLOOKUP($A49,INICIO!E$5:$N$47,E$1,0),"")</f>
        <v/>
      </c>
      <c r="F49" t="str">
        <f>IFERROR(VLOOKUP($A49,INICIO!F$5:$N$47,F$1,0),"")</f>
        <v/>
      </c>
      <c r="G49" t="str">
        <f>IFERROR(VLOOKUP($A49,INICIO!G$5:$N$47,G$1,0),"")</f>
        <v/>
      </c>
      <c r="H49" t="str">
        <f>IFERROR(VLOOKUP($A49,INICIO!H$5:$N$47,H$1,0),"")</f>
        <v/>
      </c>
      <c r="I49" t="str">
        <f>IFERROR(VLOOKUP($A49,INICIO!I$5:$N$47,I$1,0),"")</f>
        <v/>
      </c>
      <c r="J49" t="str">
        <f>IFERROR(VLOOKUP($A49,INICIO!J$5:$N$47,J$1,0),"")</f>
        <v/>
      </c>
      <c r="K49" t="str">
        <f>IFERROR(VLOOKUP($A49,INICIO!K$5:$N$47,K$1,0),"")</f>
        <v/>
      </c>
      <c r="L49" t="str">
        <f>IFERROR(VLOOKUP($A49,INICIO!L$5:$N$47,L$1,0),"")</f>
        <v/>
      </c>
      <c r="M49" t="str">
        <f>IFERROR(VLOOKUP($A49,INICIO!M$5:$N$47,M$1,0),"")</f>
        <v/>
      </c>
      <c r="N49" t="e">
        <f t="shared" si="0"/>
        <v>#DIV/0!</v>
      </c>
      <c r="O49" t="s">
        <v>46</v>
      </c>
      <c r="P49">
        <f t="shared" si="1"/>
        <v>999</v>
      </c>
      <c r="Q49">
        <f t="shared" si="2"/>
        <v>1</v>
      </c>
      <c r="R49">
        <v>4.6999999999999999E-4</v>
      </c>
      <c r="S49">
        <f t="shared" si="3"/>
        <v>1.00047</v>
      </c>
      <c r="T49">
        <f t="shared" si="4"/>
        <v>47</v>
      </c>
      <c r="U49" t="s">
        <v>46</v>
      </c>
      <c r="V49">
        <f t="shared" si="5"/>
        <v>999</v>
      </c>
      <c r="W49">
        <f t="shared" si="6"/>
        <v>0</v>
      </c>
      <c r="X49">
        <f t="shared" si="7"/>
        <v>0</v>
      </c>
      <c r="Y49">
        <f t="shared" si="8"/>
        <v>0</v>
      </c>
      <c r="Z49">
        <f>(W49&amp;X49&amp;Y49)-R49</f>
        <v>-4.6999999999999999E-4</v>
      </c>
      <c r="AA49">
        <f>RANK(Z49,$Z$3:$Z$50,0)</f>
        <v>47</v>
      </c>
      <c r="AB49" t="s">
        <v>46</v>
      </c>
    </row>
    <row r="50" spans="1:30" x14ac:dyDescent="0.25">
      <c r="A50" t="s">
        <v>47</v>
      </c>
      <c r="B50" t="str">
        <f>IFERROR(VLOOKUP($A50,INICIO!B$5:$N$47,B$1,0),"")</f>
        <v/>
      </c>
      <c r="C50" t="str">
        <f>IFERROR(VLOOKUP($A50,INICIO!C$5:$N$47,C$1,0),"")</f>
        <v/>
      </c>
      <c r="D50" t="str">
        <f>IFERROR(VLOOKUP($A50,INICIO!D$5:$N$47,D$1,0),"")</f>
        <v/>
      </c>
      <c r="E50" t="str">
        <f>IFERROR(VLOOKUP($A50,INICIO!E$5:$N$47,E$1,0),"")</f>
        <v/>
      </c>
      <c r="F50" t="str">
        <f>IFERROR(VLOOKUP($A50,INICIO!F$5:$N$47,F$1,0),"")</f>
        <v/>
      </c>
      <c r="G50" t="str">
        <f>IFERROR(VLOOKUP($A50,INICIO!G$5:$N$47,G$1,0),"")</f>
        <v/>
      </c>
      <c r="H50" t="str">
        <f>IFERROR(VLOOKUP($A50,INICIO!H$5:$N$47,H$1,0),"")</f>
        <v/>
      </c>
      <c r="I50" t="str">
        <f>IFERROR(VLOOKUP($A50,INICIO!I$5:$N$47,I$1,0),"")</f>
        <v/>
      </c>
      <c r="J50" t="str">
        <f>IFERROR(VLOOKUP($A50,INICIO!J$5:$N$47,J$1,0),"")</f>
        <v/>
      </c>
      <c r="K50" t="str">
        <f>IFERROR(VLOOKUP($A50,INICIO!K$5:$N$47,K$1,0),"")</f>
        <v/>
      </c>
      <c r="L50" t="str">
        <f>IFERROR(VLOOKUP($A50,INICIO!L$5:$N$47,L$1,0),"")</f>
        <v/>
      </c>
      <c r="M50" t="str">
        <f>IFERROR(VLOOKUP($A50,INICIO!M$5:$N$47,M$1,0),"")</f>
        <v/>
      </c>
      <c r="N50" t="e">
        <f t="shared" si="0"/>
        <v>#DIV/0!</v>
      </c>
      <c r="O50" t="s">
        <v>47</v>
      </c>
      <c r="P50">
        <f t="shared" si="1"/>
        <v>999</v>
      </c>
      <c r="Q50">
        <f t="shared" si="2"/>
        <v>1</v>
      </c>
      <c r="R50">
        <v>4.8000000000000001E-4</v>
      </c>
      <c r="S50">
        <f t="shared" si="3"/>
        <v>1.00048</v>
      </c>
      <c r="T50">
        <f t="shared" si="4"/>
        <v>48</v>
      </c>
      <c r="U50" t="s">
        <v>47</v>
      </c>
      <c r="V50">
        <f t="shared" si="5"/>
        <v>999</v>
      </c>
      <c r="W50">
        <f t="shared" si="6"/>
        <v>0</v>
      </c>
      <c r="X50">
        <f t="shared" si="7"/>
        <v>0</v>
      </c>
      <c r="Y50">
        <f t="shared" si="8"/>
        <v>0</v>
      </c>
      <c r="Z50">
        <f t="shared" ref="Z50" si="11">(W50&amp;X50&amp;Y50)-R50</f>
        <v>-4.8000000000000001E-4</v>
      </c>
      <c r="AA50">
        <f t="shared" si="10"/>
        <v>48</v>
      </c>
      <c r="AB50" t="s">
        <v>47</v>
      </c>
    </row>
    <row r="51" spans="1:30" x14ac:dyDescent="0.25">
      <c r="B51">
        <v>2012</v>
      </c>
      <c r="C51">
        <v>2013</v>
      </c>
      <c r="D51">
        <v>2014</v>
      </c>
      <c r="E51">
        <v>2015</v>
      </c>
      <c r="F51">
        <v>2016</v>
      </c>
      <c r="G51">
        <v>2017</v>
      </c>
      <c r="H51">
        <v>2018</v>
      </c>
      <c r="I51">
        <v>2019</v>
      </c>
      <c r="J51">
        <v>2020</v>
      </c>
      <c r="K51">
        <v>2021</v>
      </c>
      <c r="L51">
        <v>2022</v>
      </c>
      <c r="M51">
        <v>2023</v>
      </c>
    </row>
    <row r="52" spans="1:30" x14ac:dyDescent="0.25">
      <c r="A52">
        <f>RESULTADOS!C6</f>
        <v>0</v>
      </c>
      <c r="B52" t="e">
        <f>VLOOKUP($A52,INICIO!B$4:$N$47,B$1,FALSE)</f>
        <v>#N/A</v>
      </c>
      <c r="C52" t="e">
        <f>VLOOKUP($A52,INICIO!C$4:$N$47,C$1,FALSE)</f>
        <v>#N/A</v>
      </c>
      <c r="D52" t="e">
        <f>VLOOKUP($A52,INICIO!D$4:$N$47,D$1,FALSE)</f>
        <v>#N/A</v>
      </c>
      <c r="E52" t="e">
        <f>VLOOKUP($A52,INICIO!E$4:$N$47,E$1,FALSE)</f>
        <v>#N/A</v>
      </c>
      <c r="F52" t="e">
        <f>VLOOKUP($A52,INICIO!F$4:$N$47,F$1,FALSE)</f>
        <v>#N/A</v>
      </c>
      <c r="G52" t="e">
        <f>VLOOKUP($A52,INICIO!G$4:$N$47,G$1,FALSE)</f>
        <v>#N/A</v>
      </c>
      <c r="H52" t="e">
        <f>VLOOKUP($A52,INICIO!H$4:$N$47,H$1,FALSE)</f>
        <v>#N/A</v>
      </c>
      <c r="I52" t="e">
        <f>VLOOKUP($A52,INICIO!I$4:$N$47,I$1,FALSE)</f>
        <v>#N/A</v>
      </c>
      <c r="J52" t="e">
        <f>VLOOKUP($A52,INICIO!J$4:$N$47,J$1,FALSE)</f>
        <v>#N/A</v>
      </c>
      <c r="K52" t="e">
        <f>VLOOKUP($A52,INICIO!K$4:$N$47,K$1,FALSE)</f>
        <v>#N/A</v>
      </c>
      <c r="L52" t="e">
        <f>VLOOKUP($A52,INICIO!L$4:$N$47,L$1,FALSE)</f>
        <v>#N/A</v>
      </c>
      <c r="M52" t="e">
        <f>VLOOKUP($A52,INICIO!M$4:$N$47,M$1,FALSE)</f>
        <v>#N/A</v>
      </c>
    </row>
    <row r="53" spans="1:30" x14ac:dyDescent="0.25">
      <c r="A53">
        <f>RESULTADOS!C7</f>
        <v>0</v>
      </c>
      <c r="B53" t="e">
        <f>VLOOKUP($A53,INICIO!B$4:$N$47,B$1,FALSE)</f>
        <v>#N/A</v>
      </c>
      <c r="C53" t="e">
        <f>VLOOKUP($A53,INICIO!C$4:$N$47,C$1,FALSE)</f>
        <v>#N/A</v>
      </c>
      <c r="D53" t="e">
        <f>VLOOKUP($A53,INICIO!D$4:$N$47,D$1,FALSE)</f>
        <v>#N/A</v>
      </c>
      <c r="E53" t="e">
        <f>VLOOKUP($A53,INICIO!E$4:$N$47,E$1,FALSE)</f>
        <v>#N/A</v>
      </c>
      <c r="F53" t="e">
        <f>VLOOKUP($A53,INICIO!F$4:$N$47,F$1,FALSE)</f>
        <v>#N/A</v>
      </c>
      <c r="G53" t="e">
        <f>VLOOKUP($A53,INICIO!G$4:$N$47,G$1,FALSE)</f>
        <v>#N/A</v>
      </c>
      <c r="H53" t="e">
        <f>VLOOKUP($A53,INICIO!H$4:$N$47,H$1,FALSE)</f>
        <v>#N/A</v>
      </c>
      <c r="I53" t="e">
        <f>VLOOKUP($A53,INICIO!I$4:$N$47,I$1,FALSE)</f>
        <v>#N/A</v>
      </c>
      <c r="J53" t="e">
        <f>VLOOKUP($A53,INICIO!J$4:$N$47,J$1,FALSE)</f>
        <v>#N/A</v>
      </c>
      <c r="K53" t="e">
        <f>VLOOKUP($A53,INICIO!K$4:$N$47,K$1,FALSE)</f>
        <v>#N/A</v>
      </c>
      <c r="L53" t="e">
        <f>VLOOKUP($A53,INICIO!L$4:$N$47,L$1,FALSE)</f>
        <v>#N/A</v>
      </c>
      <c r="M53" t="e">
        <f>VLOOKUP($A53,INICIO!M$4:$N$47,M$1,FALSE)</f>
        <v>#N/A</v>
      </c>
    </row>
    <row r="54" spans="1:30" x14ac:dyDescent="0.25">
      <c r="A54">
        <f>RESULTADOS!C8</f>
        <v>0</v>
      </c>
      <c r="B54" t="e">
        <f>VLOOKUP($A54,INICIO!B$4:$N$47,B$1,FALSE)</f>
        <v>#N/A</v>
      </c>
      <c r="C54" t="e">
        <f>VLOOKUP($A54,INICIO!C$4:$N$47,C$1,FALSE)</f>
        <v>#N/A</v>
      </c>
      <c r="D54" t="e">
        <f>VLOOKUP($A54,INICIO!D$4:$N$47,D$1,FALSE)</f>
        <v>#N/A</v>
      </c>
      <c r="E54" t="e">
        <f>VLOOKUP($A54,INICIO!E$4:$N$47,E$1,FALSE)</f>
        <v>#N/A</v>
      </c>
      <c r="F54" t="e">
        <f>VLOOKUP($A54,INICIO!F$4:$N$47,F$1,FALSE)</f>
        <v>#N/A</v>
      </c>
      <c r="G54" t="e">
        <f>VLOOKUP($A54,INICIO!G$4:$N$47,G$1,FALSE)</f>
        <v>#N/A</v>
      </c>
      <c r="H54" t="e">
        <f>VLOOKUP($A54,INICIO!H$4:$N$47,H$1,FALSE)</f>
        <v>#N/A</v>
      </c>
      <c r="I54" t="e">
        <f>VLOOKUP($A54,INICIO!I$4:$N$47,I$1,FALSE)</f>
        <v>#N/A</v>
      </c>
      <c r="J54" t="e">
        <f>VLOOKUP($A54,INICIO!J$4:$N$47,J$1,FALSE)</f>
        <v>#N/A</v>
      </c>
      <c r="K54" t="e">
        <f>VLOOKUP($A54,INICIO!K$4:$N$47,K$1,FALSE)</f>
        <v>#N/A</v>
      </c>
      <c r="L54" t="e">
        <f>VLOOKUP($A54,INICIO!L$4:$N$47,L$1,FALSE)</f>
        <v>#N/A</v>
      </c>
      <c r="M54" t="e">
        <f>VLOOKUP($A54,INICIO!M$4:$N$47,M$1,FALSE)</f>
        <v>#N/A</v>
      </c>
    </row>
    <row r="55" spans="1:30" x14ac:dyDescent="0.25">
      <c r="B55">
        <v>2012</v>
      </c>
      <c r="C55">
        <v>2013</v>
      </c>
      <c r="D55">
        <v>2014</v>
      </c>
      <c r="E55">
        <v>2015</v>
      </c>
      <c r="F55">
        <v>2016</v>
      </c>
      <c r="G55">
        <v>2017</v>
      </c>
      <c r="H55">
        <v>2018</v>
      </c>
      <c r="I55">
        <v>2019</v>
      </c>
      <c r="J55">
        <v>2020</v>
      </c>
      <c r="K55">
        <v>2021</v>
      </c>
      <c r="L55">
        <v>2022</v>
      </c>
      <c r="M55">
        <v>2023</v>
      </c>
    </row>
    <row r="56" spans="1:30" x14ac:dyDescent="0.25">
      <c r="A56">
        <f>A52</f>
        <v>0</v>
      </c>
      <c r="B56">
        <f t="shared" ref="B56:F56" si="12">IFERROR(B52,45)</f>
        <v>45</v>
      </c>
      <c r="C56">
        <f t="shared" si="12"/>
        <v>45</v>
      </c>
      <c r="D56">
        <f t="shared" si="12"/>
        <v>45</v>
      </c>
      <c r="E56">
        <f t="shared" si="12"/>
        <v>45</v>
      </c>
      <c r="F56">
        <f t="shared" si="12"/>
        <v>45</v>
      </c>
      <c r="G56">
        <f>IFERROR(G52,45)</f>
        <v>45</v>
      </c>
      <c r="H56">
        <f>IFERROR(H52,45)</f>
        <v>45</v>
      </c>
      <c r="I56">
        <f>IFERROR(I52,45)</f>
        <v>45</v>
      </c>
      <c r="J56">
        <f>IFERROR(J52,45)</f>
        <v>45</v>
      </c>
      <c r="K56">
        <f>IFERROR(K52,45)</f>
        <v>45</v>
      </c>
      <c r="L56">
        <f t="shared" ref="L56:M56" si="13">IFERROR(L52,45)</f>
        <v>45</v>
      </c>
      <c r="M56">
        <f t="shared" si="13"/>
        <v>45</v>
      </c>
    </row>
    <row r="57" spans="1:30" x14ac:dyDescent="0.25">
      <c r="A57">
        <f>A53</f>
        <v>0</v>
      </c>
      <c r="B57">
        <f t="shared" ref="B57:B58" si="14">IFERROR(B53,45)</f>
        <v>45</v>
      </c>
      <c r="C57">
        <f t="shared" ref="C57:M57" si="15">IFERROR(C53,45)</f>
        <v>45</v>
      </c>
      <c r="D57">
        <f t="shared" si="15"/>
        <v>45</v>
      </c>
      <c r="E57">
        <f t="shared" si="15"/>
        <v>45</v>
      </c>
      <c r="F57">
        <f t="shared" si="15"/>
        <v>45</v>
      </c>
      <c r="G57">
        <f t="shared" si="15"/>
        <v>45</v>
      </c>
      <c r="H57">
        <f t="shared" si="15"/>
        <v>45</v>
      </c>
      <c r="I57">
        <f t="shared" si="15"/>
        <v>45</v>
      </c>
      <c r="J57">
        <f t="shared" si="15"/>
        <v>45</v>
      </c>
      <c r="K57">
        <f t="shared" si="15"/>
        <v>45</v>
      </c>
      <c r="L57">
        <f t="shared" si="15"/>
        <v>45</v>
      </c>
      <c r="M57">
        <f t="shared" si="15"/>
        <v>45</v>
      </c>
    </row>
    <row r="58" spans="1:30" x14ac:dyDescent="0.25">
      <c r="A58">
        <f>A54</f>
        <v>0</v>
      </c>
      <c r="B58">
        <f t="shared" si="14"/>
        <v>45</v>
      </c>
      <c r="C58">
        <f t="shared" ref="C58:M58" si="16">IFERROR(C54,45)</f>
        <v>45</v>
      </c>
      <c r="D58">
        <f t="shared" si="16"/>
        <v>45</v>
      </c>
      <c r="E58">
        <f t="shared" si="16"/>
        <v>45</v>
      </c>
      <c r="F58">
        <f t="shared" si="16"/>
        <v>45</v>
      </c>
      <c r="G58">
        <f t="shared" si="16"/>
        <v>45</v>
      </c>
      <c r="H58">
        <f t="shared" si="16"/>
        <v>45</v>
      </c>
      <c r="I58">
        <f t="shared" si="16"/>
        <v>45</v>
      </c>
      <c r="J58">
        <f t="shared" si="16"/>
        <v>45</v>
      </c>
      <c r="K58">
        <f t="shared" si="16"/>
        <v>45</v>
      </c>
      <c r="L58">
        <f t="shared" si="16"/>
        <v>45</v>
      </c>
      <c r="M58">
        <f t="shared" si="16"/>
        <v>45</v>
      </c>
      <c r="S58">
        <v>1</v>
      </c>
      <c r="T58">
        <v>1</v>
      </c>
      <c r="U58" t="str">
        <f>VLOOKUP(S58,CÁLCULOS!$T$3:$U$50,2,FALSE)</f>
        <v>Albania</v>
      </c>
      <c r="V58">
        <f>VLOOKUP(U58,CÁLCULOS!$U$3:$V$50,2,FALSE)</f>
        <v>999</v>
      </c>
      <c r="X58">
        <v>1</v>
      </c>
      <c r="Y58">
        <v>1</v>
      </c>
      <c r="Z58" t="str">
        <f>VLOOKUP(X58,CÁLCULOS!$AA$3:$AB$50,2,FALSE)</f>
        <v>Albania</v>
      </c>
      <c r="AA58">
        <f>VLOOKUP(Z58,$U$3:$W$50,3)</f>
        <v>0</v>
      </c>
      <c r="AB58">
        <f>VLOOKUP(Z58,$U$3:$X$50,4)</f>
        <v>0</v>
      </c>
      <c r="AC58">
        <f>VLOOKUP(Z58,$U$3:$Y$50,5)</f>
        <v>0</v>
      </c>
      <c r="AD58" t="str">
        <f>AA58&amp;AB58&amp;AC58</f>
        <v>000</v>
      </c>
    </row>
    <row r="59" spans="1:30" x14ac:dyDescent="0.25">
      <c r="S59">
        <v>2</v>
      </c>
      <c r="T59">
        <f>IF(V59=V58,T58,S59)</f>
        <v>1</v>
      </c>
      <c r="U59" t="str">
        <f>VLOOKUP(S59,CÁLCULOS!$T$3:$U$50,2,FALSE)</f>
        <v>Alemania</v>
      </c>
      <c r="V59">
        <f>VLOOKUP(U59,CÁLCULOS!$U$3:$V$50,2,FALSE)</f>
        <v>999</v>
      </c>
      <c r="X59">
        <v>2</v>
      </c>
      <c r="Y59">
        <f>IF(AD59=AD58,Y58,X59)</f>
        <v>1</v>
      </c>
      <c r="Z59" t="str">
        <f>VLOOKUP(X59,CÁLCULOS!$AA$3:$AB$50,2,FALSE)</f>
        <v>Alemania</v>
      </c>
      <c r="AA59">
        <f t="shared" ref="AA59:AA67" si="17">VLOOKUP(Z59,$U$3:$W$50,3)</f>
        <v>0</v>
      </c>
      <c r="AB59">
        <f t="shared" ref="AB59:AB67" si="18">VLOOKUP(Z59,$U$3:$X$50,4)</f>
        <v>0</v>
      </c>
      <c r="AC59">
        <f t="shared" ref="AC59:AC67" si="19">VLOOKUP(Z59,$U$3:$Y$50,5)</f>
        <v>0</v>
      </c>
      <c r="AD59" t="str">
        <f t="shared" ref="AD59:AD67" si="20">AA59&amp;AB59&amp;AC59</f>
        <v>000</v>
      </c>
    </row>
    <row r="60" spans="1:30" x14ac:dyDescent="0.25">
      <c r="S60">
        <v>3</v>
      </c>
      <c r="T60">
        <f t="shared" ref="T60:T67" si="21">IF(V60=V59,T59,S60)</f>
        <v>1</v>
      </c>
      <c r="U60" t="str">
        <f>VLOOKUP(S60,CÁLCULOS!$T$3:$U$50,2,FALSE)</f>
        <v>Andorra</v>
      </c>
      <c r="V60">
        <f>VLOOKUP(U60,CÁLCULOS!$U$3:$V$50,2,FALSE)</f>
        <v>999</v>
      </c>
      <c r="X60">
        <v>3</v>
      </c>
      <c r="Y60">
        <f t="shared" ref="Y60:Y67" si="22">IF(AD60=AD59,Y59,X60)</f>
        <v>1</v>
      </c>
      <c r="Z60" t="str">
        <f>VLOOKUP(X60,CÁLCULOS!$AA$3:$AB$50,2,FALSE)</f>
        <v>Andorra</v>
      </c>
      <c r="AA60">
        <f t="shared" si="17"/>
        <v>0</v>
      </c>
      <c r="AB60">
        <f t="shared" si="18"/>
        <v>0</v>
      </c>
      <c r="AC60">
        <f t="shared" si="19"/>
        <v>0</v>
      </c>
      <c r="AD60" t="str">
        <f t="shared" si="20"/>
        <v>000</v>
      </c>
    </row>
    <row r="61" spans="1:30" x14ac:dyDescent="0.25">
      <c r="S61">
        <v>4</v>
      </c>
      <c r="T61">
        <f t="shared" si="21"/>
        <v>1</v>
      </c>
      <c r="U61" t="str">
        <f>VLOOKUP(S61,CÁLCULOS!$T$3:$U$50,2,FALSE)</f>
        <v>Armenia</v>
      </c>
      <c r="V61">
        <f>VLOOKUP(U61,CÁLCULOS!$U$3:$V$50,2,FALSE)</f>
        <v>999</v>
      </c>
      <c r="X61">
        <v>4</v>
      </c>
      <c r="Y61">
        <f t="shared" si="22"/>
        <v>1</v>
      </c>
      <c r="Z61" t="str">
        <f>VLOOKUP(X61,CÁLCULOS!$AA$3:$AB$50,2,FALSE)</f>
        <v>Armenia</v>
      </c>
      <c r="AA61">
        <f t="shared" si="17"/>
        <v>0</v>
      </c>
      <c r="AB61">
        <f t="shared" si="18"/>
        <v>0</v>
      </c>
      <c r="AC61">
        <f t="shared" si="19"/>
        <v>0</v>
      </c>
      <c r="AD61" t="str">
        <f t="shared" si="20"/>
        <v>000</v>
      </c>
    </row>
    <row r="62" spans="1:30" x14ac:dyDescent="0.25">
      <c r="S62">
        <v>5</v>
      </c>
      <c r="T62">
        <f t="shared" si="21"/>
        <v>1</v>
      </c>
      <c r="U62" t="str">
        <f>VLOOKUP(S62,CÁLCULOS!$T$3:$U$50,2,FALSE)</f>
        <v>Australia</v>
      </c>
      <c r="V62">
        <f>VLOOKUP(U62,CÁLCULOS!$U$3:$V$50,2,FALSE)</f>
        <v>999</v>
      </c>
      <c r="X62">
        <v>5</v>
      </c>
      <c r="Y62">
        <f t="shared" si="22"/>
        <v>1</v>
      </c>
      <c r="Z62" t="str">
        <f>VLOOKUP(X62,CÁLCULOS!$AA$3:$AB$50,2,FALSE)</f>
        <v>Australia</v>
      </c>
      <c r="AA62">
        <f t="shared" si="17"/>
        <v>0</v>
      </c>
      <c r="AB62">
        <f t="shared" si="18"/>
        <v>0</v>
      </c>
      <c r="AC62">
        <f t="shared" si="19"/>
        <v>0</v>
      </c>
      <c r="AD62" t="str">
        <f t="shared" si="20"/>
        <v>000</v>
      </c>
    </row>
    <row r="63" spans="1:30" x14ac:dyDescent="0.25">
      <c r="S63">
        <v>6</v>
      </c>
      <c r="T63">
        <f t="shared" si="21"/>
        <v>1</v>
      </c>
      <c r="U63" t="str">
        <f>VLOOKUP(S63,CÁLCULOS!$T$3:$U$50,2,FALSE)</f>
        <v>Austria</v>
      </c>
      <c r="V63">
        <f>VLOOKUP(U63,CÁLCULOS!$U$3:$V$50,2,FALSE)</f>
        <v>999</v>
      </c>
      <c r="X63">
        <v>6</v>
      </c>
      <c r="Y63">
        <f t="shared" si="22"/>
        <v>1</v>
      </c>
      <c r="Z63" t="str">
        <f>VLOOKUP(X63,CÁLCULOS!$AA$3:$AB$50,2,FALSE)</f>
        <v>Austria</v>
      </c>
      <c r="AA63">
        <f t="shared" si="17"/>
        <v>0</v>
      </c>
      <c r="AB63">
        <f t="shared" si="18"/>
        <v>0</v>
      </c>
      <c r="AC63">
        <f t="shared" si="19"/>
        <v>0</v>
      </c>
      <c r="AD63" t="str">
        <f t="shared" si="20"/>
        <v>000</v>
      </c>
    </row>
    <row r="64" spans="1:30" x14ac:dyDescent="0.25">
      <c r="S64">
        <v>7</v>
      </c>
      <c r="T64">
        <f t="shared" si="21"/>
        <v>1</v>
      </c>
      <c r="U64" t="str">
        <f>VLOOKUP(S64,CÁLCULOS!$T$3:$U$50,2,FALSE)</f>
        <v>Azerbaiyán</v>
      </c>
      <c r="V64">
        <f>VLOOKUP(U64,CÁLCULOS!$U$3:$V$50,2,FALSE)</f>
        <v>999</v>
      </c>
      <c r="X64">
        <v>7</v>
      </c>
      <c r="Y64">
        <f t="shared" si="22"/>
        <v>1</v>
      </c>
      <c r="Z64" t="str">
        <f>VLOOKUP(X64,CÁLCULOS!$AA$3:$AB$50,2,FALSE)</f>
        <v>Azerbaiyán</v>
      </c>
      <c r="AA64">
        <f t="shared" si="17"/>
        <v>0</v>
      </c>
      <c r="AB64">
        <f t="shared" si="18"/>
        <v>0</v>
      </c>
      <c r="AC64">
        <f t="shared" si="19"/>
        <v>0</v>
      </c>
      <c r="AD64" t="str">
        <f t="shared" si="20"/>
        <v>000</v>
      </c>
    </row>
    <row r="65" spans="19:30" x14ac:dyDescent="0.25">
      <c r="S65">
        <v>8</v>
      </c>
      <c r="T65">
        <f t="shared" si="21"/>
        <v>1</v>
      </c>
      <c r="U65" t="str">
        <f>VLOOKUP(S65,CÁLCULOS!$T$3:$U$50,2,FALSE)</f>
        <v>Bélgica</v>
      </c>
      <c r="V65">
        <f>VLOOKUP(U65,CÁLCULOS!$U$3:$V$50,2,FALSE)</f>
        <v>999</v>
      </c>
      <c r="X65">
        <v>8</v>
      </c>
      <c r="Y65">
        <f t="shared" si="22"/>
        <v>1</v>
      </c>
      <c r="Z65" t="str">
        <f>VLOOKUP(X65,CÁLCULOS!$AA$3:$AB$50,2,FALSE)</f>
        <v>Bélgica</v>
      </c>
      <c r="AA65">
        <f t="shared" si="17"/>
        <v>0</v>
      </c>
      <c r="AB65">
        <f t="shared" si="18"/>
        <v>0</v>
      </c>
      <c r="AC65">
        <f t="shared" si="19"/>
        <v>0</v>
      </c>
      <c r="AD65" t="str">
        <f t="shared" si="20"/>
        <v>000</v>
      </c>
    </row>
    <row r="66" spans="19:30" x14ac:dyDescent="0.25">
      <c r="S66">
        <v>9</v>
      </c>
      <c r="T66">
        <f>IF(V66=V65,T65,S66)</f>
        <v>1</v>
      </c>
      <c r="U66" t="str">
        <f>VLOOKUP(S66,CÁLCULOS!$T$3:$U$50,2,FALSE)</f>
        <v>Bielorrusia</v>
      </c>
      <c r="V66">
        <f>VLOOKUP(U66,CÁLCULOS!$U$3:$V$50,2,FALSE)</f>
        <v>999</v>
      </c>
      <c r="X66">
        <v>9</v>
      </c>
      <c r="Y66">
        <f>IF(AD66=AD65,Y65,X66)</f>
        <v>1</v>
      </c>
      <c r="Z66" t="str">
        <f>VLOOKUP(X66,CÁLCULOS!$AA$3:$AB$50,2,FALSE)</f>
        <v>Bielorrusia</v>
      </c>
      <c r="AA66">
        <f t="shared" si="17"/>
        <v>0</v>
      </c>
      <c r="AB66">
        <f t="shared" si="18"/>
        <v>0</v>
      </c>
      <c r="AC66">
        <f t="shared" si="19"/>
        <v>0</v>
      </c>
      <c r="AD66" t="str">
        <f t="shared" si="20"/>
        <v>000</v>
      </c>
    </row>
    <row r="67" spans="19:30" x14ac:dyDescent="0.25">
      <c r="S67">
        <v>10</v>
      </c>
      <c r="T67">
        <f t="shared" si="21"/>
        <v>1</v>
      </c>
      <c r="U67" t="str">
        <f>VLOOKUP(S67,CÁLCULOS!$T$3:$U$50,2,FALSE)</f>
        <v>Bosnia y Herzegovina</v>
      </c>
      <c r="V67">
        <f>VLOOKUP(U67,CÁLCULOS!$U$3:$V$50,2,FALSE)</f>
        <v>999</v>
      </c>
      <c r="X67">
        <v>10</v>
      </c>
      <c r="Y67">
        <f t="shared" si="22"/>
        <v>1</v>
      </c>
      <c r="Z67" t="str">
        <f>VLOOKUP(X67,CÁLCULOS!$AA$3:$AB$50,2,FALSE)</f>
        <v>Bosnia y Herzegovina</v>
      </c>
      <c r="AA67">
        <f t="shared" si="17"/>
        <v>0</v>
      </c>
      <c r="AB67">
        <f t="shared" si="18"/>
        <v>0</v>
      </c>
      <c r="AC67">
        <f t="shared" si="19"/>
        <v>0</v>
      </c>
      <c r="AD67" t="str">
        <f t="shared" si="20"/>
        <v>000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INICIO</vt:lpstr>
      <vt:lpstr>RESULTADOS</vt:lpstr>
      <vt:lpstr>LISTAS DE PAÍSES</vt:lpstr>
      <vt:lpstr>CÁLCULOS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jesusmrc</dc:creator>
  <cp:lastModifiedBy>Jesús Manuel Rodrigo Céspedes</cp:lastModifiedBy>
  <dcterms:created xsi:type="dcterms:W3CDTF">2021-02-08T20:51:59Z</dcterms:created>
  <dcterms:modified xsi:type="dcterms:W3CDTF">2023-03-23T18:38:58Z</dcterms:modified>
</cp:coreProperties>
</file>