
<file path=[Content_Types].xml><?xml version="1.0" encoding="utf-8"?>
<Types xmlns="http://schemas.openxmlformats.org/package/2006/content-types"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928"/>
  <workbookPr/>
  <mc:AlternateContent xmlns:mc="http://schemas.openxmlformats.org/markup-compatibility/2006">
    <mc:Choice Requires="x15">
      <x15ac:absPath xmlns:x15ac="http://schemas.microsoft.com/office/spreadsheetml/2010/11/ac" url="https://d.docs.live.net/1f6efb89106c5c45/^N BLOG E-S/BFEST 2023/"/>
    </mc:Choice>
  </mc:AlternateContent>
  <xr:revisionPtr revIDLastSave="637" documentId="11_F25DC773A252ABDACC10488CC91E455C5BDE58EB" xr6:coauthVersionLast="47" xr6:coauthVersionMax="47" xr10:uidLastSave="{34963A9B-2464-4CD9-B10E-DA7A5352F75A}"/>
  <workbookProtection workbookAlgorithmName="SHA-512" workbookHashValue="0/2sib4bTnu4nJR1cs1gUpFB6DvRCO6IN4+979pXkt14rJGMYT3wrT+cAloXoUNE8cZ/eRWrfgK+GtE1z/DAWw==" workbookSaltValue="Yyww5LLjBVZiJjiB6PgEfQ==" workbookSpinCount="100000" lockStructure="1"/>
  <bookViews>
    <workbookView xWindow="-120" yWindow="-120" windowWidth="20730" windowHeight="11160" xr2:uid="{00000000-000D-0000-FFFF-FFFF00000000}"/>
  </bookViews>
  <sheets>
    <sheet name="MANUAL" sheetId="4" r:id="rId1"/>
    <sheet name="ALEATORIO" sheetId="1" r:id="rId2"/>
    <sheet name="OCULTA" sheetId="3" state="hidden" r:id="rId3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X40" i="4" l="1"/>
  <c r="X41" i="4"/>
  <c r="X42" i="4"/>
  <c r="X43" i="4"/>
  <c r="X44" i="4"/>
  <c r="X45" i="4"/>
  <c r="X46" i="4"/>
  <c r="X47" i="4"/>
  <c r="G40" i="4"/>
  <c r="I40" i="4"/>
  <c r="K40" i="4"/>
  <c r="M40" i="4"/>
  <c r="O40" i="4"/>
  <c r="Q40" i="4"/>
  <c r="S40" i="4"/>
  <c r="G41" i="4"/>
  <c r="I41" i="4"/>
  <c r="K41" i="4"/>
  <c r="M41" i="4"/>
  <c r="O41" i="4"/>
  <c r="Q41" i="4"/>
  <c r="S41" i="4"/>
  <c r="G42" i="4"/>
  <c r="I42" i="4"/>
  <c r="K42" i="4"/>
  <c r="M42" i="4"/>
  <c r="O42" i="4"/>
  <c r="Q42" i="4"/>
  <c r="S42" i="4"/>
  <c r="G43" i="4"/>
  <c r="I43" i="4"/>
  <c r="K43" i="4"/>
  <c r="M43" i="4"/>
  <c r="O43" i="4"/>
  <c r="Q43" i="4"/>
  <c r="S43" i="4"/>
  <c r="G44" i="4"/>
  <c r="I44" i="4"/>
  <c r="K44" i="4"/>
  <c r="M44" i="4"/>
  <c r="O44" i="4"/>
  <c r="Q44" i="4"/>
  <c r="S44" i="4"/>
  <c r="G45" i="4"/>
  <c r="I45" i="4"/>
  <c r="K45" i="4"/>
  <c r="M45" i="4"/>
  <c r="O45" i="4"/>
  <c r="Q45" i="4"/>
  <c r="S45" i="4"/>
  <c r="G46" i="4"/>
  <c r="I46" i="4"/>
  <c r="K46" i="4"/>
  <c r="M46" i="4"/>
  <c r="O46" i="4"/>
  <c r="Q46" i="4"/>
  <c r="S46" i="4"/>
  <c r="G47" i="4"/>
  <c r="I47" i="4"/>
  <c r="K47" i="4"/>
  <c r="M47" i="4"/>
  <c r="O47" i="4"/>
  <c r="Q47" i="4"/>
  <c r="S47" i="4"/>
  <c r="E41" i="4"/>
  <c r="E42" i="4"/>
  <c r="E43" i="4"/>
  <c r="E44" i="4"/>
  <c r="E45" i="4"/>
  <c r="E46" i="4"/>
  <c r="E47" i="4"/>
  <c r="E40" i="4"/>
  <c r="X25" i="4"/>
  <c r="X26" i="4"/>
  <c r="X27" i="4"/>
  <c r="X28" i="4"/>
  <c r="X29" i="4"/>
  <c r="X30" i="4"/>
  <c r="X31" i="4"/>
  <c r="X32" i="4"/>
  <c r="X33" i="4"/>
  <c r="V26" i="4"/>
  <c r="V27" i="4"/>
  <c r="V28" i="4"/>
  <c r="V29" i="4"/>
  <c r="V30" i="4"/>
  <c r="V31" i="4"/>
  <c r="V32" i="4"/>
  <c r="V33" i="4"/>
  <c r="V25" i="4"/>
  <c r="G25" i="4"/>
  <c r="I25" i="4"/>
  <c r="K25" i="4"/>
  <c r="M25" i="4"/>
  <c r="O25" i="4"/>
  <c r="Q25" i="4"/>
  <c r="S25" i="4"/>
  <c r="G26" i="4"/>
  <c r="I26" i="4"/>
  <c r="K26" i="4"/>
  <c r="M26" i="4"/>
  <c r="O26" i="4"/>
  <c r="Q26" i="4"/>
  <c r="S26" i="4"/>
  <c r="G27" i="4"/>
  <c r="I27" i="4"/>
  <c r="K27" i="4"/>
  <c r="M27" i="4"/>
  <c r="O27" i="4"/>
  <c r="Q27" i="4"/>
  <c r="S27" i="4"/>
  <c r="G28" i="4"/>
  <c r="I28" i="4"/>
  <c r="K28" i="4"/>
  <c r="M28" i="4"/>
  <c r="O28" i="4"/>
  <c r="Q28" i="4"/>
  <c r="S28" i="4"/>
  <c r="G29" i="4"/>
  <c r="I29" i="4"/>
  <c r="K29" i="4"/>
  <c r="M29" i="4"/>
  <c r="O29" i="4"/>
  <c r="Q29" i="4"/>
  <c r="S29" i="4"/>
  <c r="G30" i="4"/>
  <c r="I30" i="4"/>
  <c r="K30" i="4"/>
  <c r="M30" i="4"/>
  <c r="O30" i="4"/>
  <c r="Q30" i="4"/>
  <c r="S30" i="4"/>
  <c r="G31" i="4"/>
  <c r="I31" i="4"/>
  <c r="K31" i="4"/>
  <c r="M31" i="4"/>
  <c r="O31" i="4"/>
  <c r="Q31" i="4"/>
  <c r="S31" i="4"/>
  <c r="G32" i="4"/>
  <c r="I32" i="4"/>
  <c r="K32" i="4"/>
  <c r="M32" i="4"/>
  <c r="O32" i="4"/>
  <c r="Q32" i="4"/>
  <c r="S32" i="4"/>
  <c r="G33" i="4"/>
  <c r="I33" i="4"/>
  <c r="K33" i="4"/>
  <c r="M33" i="4"/>
  <c r="O33" i="4"/>
  <c r="Q33" i="4"/>
  <c r="S33" i="4"/>
  <c r="E26" i="4"/>
  <c r="E27" i="4"/>
  <c r="E28" i="4"/>
  <c r="E29" i="4"/>
  <c r="E30" i="4"/>
  <c r="E31" i="4"/>
  <c r="E32" i="4"/>
  <c r="E33" i="4"/>
  <c r="E25" i="4"/>
  <c r="X10" i="4"/>
  <c r="X11" i="4"/>
  <c r="X12" i="4"/>
  <c r="X13" i="4"/>
  <c r="X14" i="4"/>
  <c r="X15" i="4"/>
  <c r="X16" i="4"/>
  <c r="X17" i="4"/>
  <c r="X18" i="4"/>
  <c r="V11" i="4"/>
  <c r="V12" i="4"/>
  <c r="V13" i="4"/>
  <c r="V14" i="4"/>
  <c r="V15" i="4"/>
  <c r="V16" i="4"/>
  <c r="V17" i="4"/>
  <c r="V18" i="4"/>
  <c r="V10" i="4"/>
  <c r="G10" i="4"/>
  <c r="I10" i="4"/>
  <c r="K10" i="4"/>
  <c r="M10" i="4"/>
  <c r="O10" i="4"/>
  <c r="Q10" i="4"/>
  <c r="S10" i="4"/>
  <c r="G11" i="4"/>
  <c r="I11" i="4"/>
  <c r="K11" i="4"/>
  <c r="M11" i="4"/>
  <c r="O11" i="4"/>
  <c r="Q11" i="4"/>
  <c r="S11" i="4"/>
  <c r="G12" i="4"/>
  <c r="I12" i="4"/>
  <c r="K12" i="4"/>
  <c r="M12" i="4"/>
  <c r="O12" i="4"/>
  <c r="Q12" i="4"/>
  <c r="S12" i="4"/>
  <c r="G13" i="4"/>
  <c r="I13" i="4"/>
  <c r="K13" i="4"/>
  <c r="M13" i="4"/>
  <c r="O13" i="4"/>
  <c r="Q13" i="4"/>
  <c r="S13" i="4"/>
  <c r="G14" i="4"/>
  <c r="I14" i="4"/>
  <c r="K14" i="4"/>
  <c r="M14" i="4"/>
  <c r="O14" i="4"/>
  <c r="Q14" i="4"/>
  <c r="S14" i="4"/>
  <c r="G15" i="4"/>
  <c r="I15" i="4"/>
  <c r="K15" i="4"/>
  <c r="M15" i="4"/>
  <c r="O15" i="4"/>
  <c r="Q15" i="4"/>
  <c r="S15" i="4"/>
  <c r="G16" i="4"/>
  <c r="I16" i="4"/>
  <c r="K16" i="4"/>
  <c r="M16" i="4"/>
  <c r="O16" i="4"/>
  <c r="Q16" i="4"/>
  <c r="S16" i="4"/>
  <c r="G17" i="4"/>
  <c r="I17" i="4"/>
  <c r="K17" i="4"/>
  <c r="M17" i="4"/>
  <c r="O17" i="4"/>
  <c r="Q17" i="4"/>
  <c r="S17" i="4"/>
  <c r="G18" i="4"/>
  <c r="I18" i="4"/>
  <c r="K18" i="4"/>
  <c r="M18" i="4"/>
  <c r="O18" i="4"/>
  <c r="Q18" i="4"/>
  <c r="S18" i="4"/>
  <c r="E11" i="4"/>
  <c r="E12" i="4"/>
  <c r="E13" i="4"/>
  <c r="E14" i="4"/>
  <c r="E15" i="4"/>
  <c r="E16" i="4"/>
  <c r="E17" i="4"/>
  <c r="E18" i="4"/>
  <c r="E10" i="4"/>
  <c r="C44" i="3"/>
  <c r="D44" i="3"/>
  <c r="E44" i="3"/>
  <c r="F44" i="3"/>
  <c r="G44" i="3"/>
  <c r="H44" i="3"/>
  <c r="I44" i="3"/>
  <c r="J44" i="3"/>
  <c r="K44" i="3"/>
  <c r="L44" i="3"/>
  <c r="M44" i="3"/>
  <c r="N44" i="3"/>
  <c r="O44" i="3"/>
  <c r="P44" i="3"/>
  <c r="Q44" i="3"/>
  <c r="R44" i="3"/>
  <c r="S44" i="3"/>
  <c r="T44" i="3"/>
  <c r="U44" i="3"/>
  <c r="V44" i="3"/>
  <c r="W44" i="3"/>
  <c r="X44" i="3"/>
  <c r="C31" i="3"/>
  <c r="D31" i="3"/>
  <c r="E31" i="3"/>
  <c r="F31" i="3"/>
  <c r="G31" i="3"/>
  <c r="H31" i="3"/>
  <c r="I31" i="3"/>
  <c r="J31" i="3"/>
  <c r="K31" i="3"/>
  <c r="L31" i="3"/>
  <c r="M31" i="3"/>
  <c r="N31" i="3"/>
  <c r="O31" i="3"/>
  <c r="P31" i="3"/>
  <c r="Q31" i="3"/>
  <c r="R31" i="3"/>
  <c r="S31" i="3"/>
  <c r="T31" i="3"/>
  <c r="U31" i="3"/>
  <c r="V31" i="3"/>
  <c r="W31" i="3"/>
  <c r="X31" i="3"/>
  <c r="C17" i="3"/>
  <c r="D17" i="3"/>
  <c r="E17" i="3"/>
  <c r="F17" i="3"/>
  <c r="G17" i="3"/>
  <c r="H17" i="3"/>
  <c r="I17" i="3"/>
  <c r="J17" i="3"/>
  <c r="K17" i="3"/>
  <c r="L17" i="3"/>
  <c r="M17" i="3"/>
  <c r="N17" i="3"/>
  <c r="O17" i="3"/>
  <c r="P17" i="3"/>
  <c r="Q17" i="3"/>
  <c r="R17" i="3"/>
  <c r="S17" i="3"/>
  <c r="T17" i="3"/>
  <c r="U17" i="3"/>
  <c r="V17" i="3"/>
  <c r="W17" i="3"/>
  <c r="X17" i="3"/>
  <c r="X43" i="3"/>
  <c r="W43" i="3"/>
  <c r="V43" i="3"/>
  <c r="U43" i="3"/>
  <c r="T43" i="3"/>
  <c r="S43" i="3"/>
  <c r="R43" i="3"/>
  <c r="Q43" i="3"/>
  <c r="P43" i="3"/>
  <c r="O43" i="3"/>
  <c r="N43" i="3"/>
  <c r="M43" i="3"/>
  <c r="L43" i="3"/>
  <c r="K43" i="3"/>
  <c r="J43" i="3"/>
  <c r="I43" i="3"/>
  <c r="H43" i="3"/>
  <c r="G43" i="3"/>
  <c r="F43" i="3"/>
  <c r="E43" i="3"/>
  <c r="D43" i="3"/>
  <c r="C43" i="3"/>
  <c r="X42" i="3"/>
  <c r="W42" i="3"/>
  <c r="V42" i="3"/>
  <c r="U42" i="3"/>
  <c r="T42" i="3"/>
  <c r="S42" i="3"/>
  <c r="R42" i="3"/>
  <c r="Q42" i="3"/>
  <c r="P42" i="3"/>
  <c r="O42" i="3"/>
  <c r="N42" i="3"/>
  <c r="M42" i="3"/>
  <c r="L42" i="3"/>
  <c r="K42" i="3"/>
  <c r="J42" i="3"/>
  <c r="I42" i="3"/>
  <c r="H42" i="3"/>
  <c r="G42" i="3"/>
  <c r="F42" i="3"/>
  <c r="E42" i="3"/>
  <c r="D42" i="3"/>
  <c r="C42" i="3"/>
  <c r="X41" i="3"/>
  <c r="W41" i="3"/>
  <c r="V41" i="3"/>
  <c r="U41" i="3"/>
  <c r="T41" i="3"/>
  <c r="S41" i="3"/>
  <c r="R41" i="3"/>
  <c r="Q41" i="3"/>
  <c r="P41" i="3"/>
  <c r="O41" i="3"/>
  <c r="N41" i="3"/>
  <c r="M41" i="3"/>
  <c r="L41" i="3"/>
  <c r="K41" i="3"/>
  <c r="J41" i="3"/>
  <c r="I41" i="3"/>
  <c r="H41" i="3"/>
  <c r="G41" i="3"/>
  <c r="F41" i="3"/>
  <c r="E41" i="3"/>
  <c r="D41" i="3"/>
  <c r="C41" i="3"/>
  <c r="X40" i="3"/>
  <c r="W40" i="3"/>
  <c r="V40" i="3"/>
  <c r="U40" i="3"/>
  <c r="T40" i="3"/>
  <c r="S40" i="3"/>
  <c r="R40" i="3"/>
  <c r="Q40" i="3"/>
  <c r="P40" i="3"/>
  <c r="O40" i="3"/>
  <c r="N40" i="3"/>
  <c r="M40" i="3"/>
  <c r="L40" i="3"/>
  <c r="K40" i="3"/>
  <c r="J40" i="3"/>
  <c r="I40" i="3"/>
  <c r="H40" i="3"/>
  <c r="G40" i="3"/>
  <c r="F40" i="3"/>
  <c r="E40" i="3"/>
  <c r="D40" i="3"/>
  <c r="C40" i="3"/>
  <c r="X39" i="3"/>
  <c r="W39" i="3"/>
  <c r="V39" i="3"/>
  <c r="U39" i="3"/>
  <c r="T39" i="3"/>
  <c r="S39" i="3"/>
  <c r="R39" i="3"/>
  <c r="Q39" i="3"/>
  <c r="P39" i="3"/>
  <c r="O39" i="3"/>
  <c r="N39" i="3"/>
  <c r="M39" i="3"/>
  <c r="L39" i="3"/>
  <c r="K39" i="3"/>
  <c r="J39" i="3"/>
  <c r="I39" i="3"/>
  <c r="H39" i="3"/>
  <c r="G39" i="3"/>
  <c r="F39" i="3"/>
  <c r="E39" i="3"/>
  <c r="D39" i="3"/>
  <c r="C39" i="3"/>
  <c r="X38" i="3"/>
  <c r="W38" i="3"/>
  <c r="V38" i="3"/>
  <c r="U38" i="3"/>
  <c r="T38" i="3"/>
  <c r="S38" i="3"/>
  <c r="R38" i="3"/>
  <c r="Q38" i="3"/>
  <c r="P38" i="3"/>
  <c r="O38" i="3"/>
  <c r="N38" i="3"/>
  <c r="M38" i="3"/>
  <c r="L38" i="3"/>
  <c r="K38" i="3"/>
  <c r="J38" i="3"/>
  <c r="I38" i="3"/>
  <c r="H38" i="3"/>
  <c r="G38" i="3"/>
  <c r="F38" i="3"/>
  <c r="E38" i="3"/>
  <c r="D38" i="3"/>
  <c r="C38" i="3"/>
  <c r="X37" i="3"/>
  <c r="W37" i="3"/>
  <c r="V37" i="3"/>
  <c r="U37" i="3"/>
  <c r="T37" i="3"/>
  <c r="S37" i="3"/>
  <c r="R37" i="3"/>
  <c r="Q37" i="3"/>
  <c r="P37" i="3"/>
  <c r="O37" i="3"/>
  <c r="N37" i="3"/>
  <c r="M37" i="3"/>
  <c r="L37" i="3"/>
  <c r="K37" i="3"/>
  <c r="J37" i="3"/>
  <c r="I37" i="3"/>
  <c r="H37" i="3"/>
  <c r="G37" i="3"/>
  <c r="F37" i="3"/>
  <c r="E37" i="3"/>
  <c r="D37" i="3"/>
  <c r="C37" i="3"/>
  <c r="X30" i="3"/>
  <c r="W30" i="3"/>
  <c r="V30" i="3"/>
  <c r="U30" i="3"/>
  <c r="T30" i="3"/>
  <c r="S30" i="3"/>
  <c r="R30" i="3"/>
  <c r="Q30" i="3"/>
  <c r="P30" i="3"/>
  <c r="O30" i="3"/>
  <c r="N30" i="3"/>
  <c r="M30" i="3"/>
  <c r="L30" i="3"/>
  <c r="K30" i="3"/>
  <c r="J30" i="3"/>
  <c r="I30" i="3"/>
  <c r="H30" i="3"/>
  <c r="G30" i="3"/>
  <c r="F30" i="3"/>
  <c r="E30" i="3"/>
  <c r="D30" i="3"/>
  <c r="C30" i="3"/>
  <c r="X29" i="3"/>
  <c r="W29" i="3"/>
  <c r="V29" i="3"/>
  <c r="U29" i="3"/>
  <c r="T29" i="3"/>
  <c r="S29" i="3"/>
  <c r="R29" i="3"/>
  <c r="Q29" i="3"/>
  <c r="P29" i="3"/>
  <c r="O29" i="3"/>
  <c r="N29" i="3"/>
  <c r="M29" i="3"/>
  <c r="L29" i="3"/>
  <c r="K29" i="3"/>
  <c r="J29" i="3"/>
  <c r="I29" i="3"/>
  <c r="H29" i="3"/>
  <c r="G29" i="3"/>
  <c r="F29" i="3"/>
  <c r="E29" i="3"/>
  <c r="D29" i="3"/>
  <c r="C29" i="3"/>
  <c r="X28" i="3"/>
  <c r="W28" i="3"/>
  <c r="V28" i="3"/>
  <c r="U28" i="3"/>
  <c r="T28" i="3"/>
  <c r="S28" i="3"/>
  <c r="R28" i="3"/>
  <c r="Q28" i="3"/>
  <c r="P28" i="3"/>
  <c r="O28" i="3"/>
  <c r="N28" i="3"/>
  <c r="M28" i="3"/>
  <c r="L28" i="3"/>
  <c r="K28" i="3"/>
  <c r="J28" i="3"/>
  <c r="I28" i="3"/>
  <c r="H28" i="3"/>
  <c r="G28" i="3"/>
  <c r="F28" i="3"/>
  <c r="E28" i="3"/>
  <c r="D28" i="3"/>
  <c r="C28" i="3"/>
  <c r="X27" i="3"/>
  <c r="W27" i="3"/>
  <c r="V27" i="3"/>
  <c r="U27" i="3"/>
  <c r="T27" i="3"/>
  <c r="S27" i="3"/>
  <c r="R27" i="3"/>
  <c r="Q27" i="3"/>
  <c r="P27" i="3"/>
  <c r="O27" i="3"/>
  <c r="N27" i="3"/>
  <c r="M27" i="3"/>
  <c r="L27" i="3"/>
  <c r="K27" i="3"/>
  <c r="J27" i="3"/>
  <c r="I27" i="3"/>
  <c r="H27" i="3"/>
  <c r="G27" i="3"/>
  <c r="F27" i="3"/>
  <c r="E27" i="3"/>
  <c r="D27" i="3"/>
  <c r="C27" i="3"/>
  <c r="X26" i="3"/>
  <c r="W26" i="3"/>
  <c r="V26" i="3"/>
  <c r="U26" i="3"/>
  <c r="T26" i="3"/>
  <c r="S26" i="3"/>
  <c r="R26" i="3"/>
  <c r="Q26" i="3"/>
  <c r="P26" i="3"/>
  <c r="O26" i="3"/>
  <c r="N26" i="3"/>
  <c r="M26" i="3"/>
  <c r="L26" i="3"/>
  <c r="K26" i="3"/>
  <c r="J26" i="3"/>
  <c r="I26" i="3"/>
  <c r="H26" i="3"/>
  <c r="G26" i="3"/>
  <c r="F26" i="3"/>
  <c r="E26" i="3"/>
  <c r="D26" i="3"/>
  <c r="C26" i="3"/>
  <c r="X25" i="3"/>
  <c r="W25" i="3"/>
  <c r="V25" i="3"/>
  <c r="U25" i="3"/>
  <c r="T25" i="3"/>
  <c r="S25" i="3"/>
  <c r="R25" i="3"/>
  <c r="Q25" i="3"/>
  <c r="P25" i="3"/>
  <c r="O25" i="3"/>
  <c r="N25" i="3"/>
  <c r="M25" i="3"/>
  <c r="L25" i="3"/>
  <c r="K25" i="3"/>
  <c r="J25" i="3"/>
  <c r="I25" i="3"/>
  <c r="H25" i="3"/>
  <c r="G25" i="3"/>
  <c r="F25" i="3"/>
  <c r="E25" i="3"/>
  <c r="D25" i="3"/>
  <c r="C25" i="3"/>
  <c r="X24" i="3"/>
  <c r="W24" i="3"/>
  <c r="V24" i="3"/>
  <c r="U24" i="3"/>
  <c r="T24" i="3"/>
  <c r="S24" i="3"/>
  <c r="R24" i="3"/>
  <c r="Q24" i="3"/>
  <c r="P24" i="3"/>
  <c r="O24" i="3"/>
  <c r="N24" i="3"/>
  <c r="M24" i="3"/>
  <c r="L24" i="3"/>
  <c r="K24" i="3"/>
  <c r="J24" i="3"/>
  <c r="I24" i="3"/>
  <c r="H24" i="3"/>
  <c r="G24" i="3"/>
  <c r="F24" i="3"/>
  <c r="E24" i="3"/>
  <c r="D24" i="3"/>
  <c r="C24" i="3"/>
  <c r="X23" i="3"/>
  <c r="W23" i="3"/>
  <c r="V23" i="3"/>
  <c r="U23" i="3"/>
  <c r="T23" i="3"/>
  <c r="S23" i="3"/>
  <c r="R23" i="3"/>
  <c r="Q23" i="3"/>
  <c r="P23" i="3"/>
  <c r="O23" i="3"/>
  <c r="N23" i="3"/>
  <c r="M23" i="3"/>
  <c r="L23" i="3"/>
  <c r="K23" i="3"/>
  <c r="J23" i="3"/>
  <c r="I23" i="3"/>
  <c r="H23" i="3"/>
  <c r="G23" i="3"/>
  <c r="F23" i="3"/>
  <c r="E23" i="3"/>
  <c r="D23" i="3"/>
  <c r="C23" i="3"/>
  <c r="C10" i="3"/>
  <c r="D10" i="3"/>
  <c r="E10" i="3"/>
  <c r="F10" i="3"/>
  <c r="G10" i="3"/>
  <c r="H10" i="3"/>
  <c r="I10" i="3"/>
  <c r="J10" i="3"/>
  <c r="K10" i="3"/>
  <c r="L10" i="3"/>
  <c r="M10" i="3"/>
  <c r="N10" i="3"/>
  <c r="O10" i="3"/>
  <c r="P10" i="3"/>
  <c r="Q10" i="3"/>
  <c r="R10" i="3"/>
  <c r="S10" i="3"/>
  <c r="T10" i="3"/>
  <c r="U10" i="3"/>
  <c r="V10" i="3"/>
  <c r="W10" i="3"/>
  <c r="X10" i="3"/>
  <c r="C11" i="3"/>
  <c r="D11" i="3"/>
  <c r="E11" i="3"/>
  <c r="F11" i="3"/>
  <c r="G11" i="3"/>
  <c r="H11" i="3"/>
  <c r="I11" i="3"/>
  <c r="J11" i="3"/>
  <c r="K11" i="3"/>
  <c r="L11" i="3"/>
  <c r="M11" i="3"/>
  <c r="N11" i="3"/>
  <c r="O11" i="3"/>
  <c r="P11" i="3"/>
  <c r="Q11" i="3"/>
  <c r="R11" i="3"/>
  <c r="S11" i="3"/>
  <c r="T11" i="3"/>
  <c r="U11" i="3"/>
  <c r="V11" i="3"/>
  <c r="W11" i="3"/>
  <c r="X11" i="3"/>
  <c r="C12" i="3"/>
  <c r="D12" i="3"/>
  <c r="E12" i="3"/>
  <c r="F12" i="3"/>
  <c r="G12" i="3"/>
  <c r="H12" i="3"/>
  <c r="I12" i="3"/>
  <c r="J12" i="3"/>
  <c r="K12" i="3"/>
  <c r="L12" i="3"/>
  <c r="M12" i="3"/>
  <c r="N12" i="3"/>
  <c r="O12" i="3"/>
  <c r="P12" i="3"/>
  <c r="Q12" i="3"/>
  <c r="R12" i="3"/>
  <c r="S12" i="3"/>
  <c r="T12" i="3"/>
  <c r="U12" i="3"/>
  <c r="V12" i="3"/>
  <c r="W12" i="3"/>
  <c r="X12" i="3"/>
  <c r="C13" i="3"/>
  <c r="D13" i="3"/>
  <c r="E13" i="3"/>
  <c r="F13" i="3"/>
  <c r="G13" i="3"/>
  <c r="H13" i="3"/>
  <c r="I13" i="3"/>
  <c r="J13" i="3"/>
  <c r="K13" i="3"/>
  <c r="L13" i="3"/>
  <c r="M13" i="3"/>
  <c r="N13" i="3"/>
  <c r="O13" i="3"/>
  <c r="P13" i="3"/>
  <c r="Q13" i="3"/>
  <c r="R13" i="3"/>
  <c r="S13" i="3"/>
  <c r="T13" i="3"/>
  <c r="U13" i="3"/>
  <c r="V13" i="3"/>
  <c r="W13" i="3"/>
  <c r="X13" i="3"/>
  <c r="C14" i="3"/>
  <c r="D14" i="3"/>
  <c r="E14" i="3"/>
  <c r="F14" i="3"/>
  <c r="G14" i="3"/>
  <c r="H14" i="3"/>
  <c r="I14" i="3"/>
  <c r="J14" i="3"/>
  <c r="K14" i="3"/>
  <c r="L14" i="3"/>
  <c r="M14" i="3"/>
  <c r="N14" i="3"/>
  <c r="O14" i="3"/>
  <c r="P14" i="3"/>
  <c r="Q14" i="3"/>
  <c r="R14" i="3"/>
  <c r="S14" i="3"/>
  <c r="T14" i="3"/>
  <c r="U14" i="3"/>
  <c r="V14" i="3"/>
  <c r="W14" i="3"/>
  <c r="X14" i="3"/>
  <c r="C15" i="3"/>
  <c r="D15" i="3"/>
  <c r="E15" i="3"/>
  <c r="F15" i="3"/>
  <c r="G15" i="3"/>
  <c r="H15" i="3"/>
  <c r="I15" i="3"/>
  <c r="J15" i="3"/>
  <c r="K15" i="3"/>
  <c r="L15" i="3"/>
  <c r="M15" i="3"/>
  <c r="N15" i="3"/>
  <c r="O15" i="3"/>
  <c r="P15" i="3"/>
  <c r="Q15" i="3"/>
  <c r="R15" i="3"/>
  <c r="S15" i="3"/>
  <c r="T15" i="3"/>
  <c r="U15" i="3"/>
  <c r="V15" i="3"/>
  <c r="W15" i="3"/>
  <c r="X15" i="3"/>
  <c r="C16" i="3"/>
  <c r="D16" i="3"/>
  <c r="E16" i="3"/>
  <c r="F16" i="3"/>
  <c r="G16" i="3"/>
  <c r="H16" i="3"/>
  <c r="I16" i="3"/>
  <c r="J16" i="3"/>
  <c r="K16" i="3"/>
  <c r="L16" i="3"/>
  <c r="M16" i="3"/>
  <c r="N16" i="3"/>
  <c r="O16" i="3"/>
  <c r="P16" i="3"/>
  <c r="Q16" i="3"/>
  <c r="R16" i="3"/>
  <c r="S16" i="3"/>
  <c r="T16" i="3"/>
  <c r="U16" i="3"/>
  <c r="V16" i="3"/>
  <c r="W16" i="3"/>
  <c r="X16" i="3"/>
  <c r="D9" i="3"/>
  <c r="E9" i="3"/>
  <c r="F9" i="3"/>
  <c r="G9" i="3"/>
  <c r="H9" i="3"/>
  <c r="I9" i="3"/>
  <c r="J9" i="3"/>
  <c r="K9" i="3"/>
  <c r="L9" i="3"/>
  <c r="M9" i="3"/>
  <c r="N9" i="3"/>
  <c r="O9" i="3"/>
  <c r="P9" i="3"/>
  <c r="Q9" i="3"/>
  <c r="R9" i="3"/>
  <c r="S9" i="3"/>
  <c r="T9" i="3"/>
  <c r="U9" i="3"/>
  <c r="V9" i="3"/>
  <c r="W9" i="3"/>
  <c r="X9" i="3"/>
  <c r="C9" i="3"/>
  <c r="V40" i="4" l="1"/>
  <c r="Y16" i="4"/>
  <c r="V43" i="4"/>
  <c r="Y29" i="4"/>
  <c r="V42" i="4"/>
  <c r="V44" i="4"/>
  <c r="V46" i="4"/>
  <c r="V47" i="4"/>
  <c r="V41" i="4"/>
  <c r="V45" i="4"/>
  <c r="U47" i="1"/>
  <c r="V47" i="1" s="1"/>
  <c r="W47" i="1"/>
  <c r="X47" i="1" s="1"/>
  <c r="W44" i="1"/>
  <c r="X44" i="1" s="1"/>
  <c r="W42" i="1"/>
  <c r="X42" i="1" s="1"/>
  <c r="W46" i="1"/>
  <c r="X46" i="1" s="1"/>
  <c r="W40" i="1"/>
  <c r="X40" i="1" s="1"/>
  <c r="U40" i="1"/>
  <c r="V40" i="1" s="1"/>
  <c r="W41" i="1"/>
  <c r="X41" i="1" s="1"/>
  <c r="W43" i="1"/>
  <c r="X43" i="1" s="1"/>
  <c r="U44" i="1"/>
  <c r="V44" i="1" s="1"/>
  <c r="W45" i="1"/>
  <c r="X45" i="1" s="1"/>
  <c r="U43" i="1"/>
  <c r="V43" i="1" s="1"/>
  <c r="H40" i="1"/>
  <c r="I40" i="1" s="1"/>
  <c r="L40" i="1"/>
  <c r="M40" i="1" s="1"/>
  <c r="P40" i="1"/>
  <c r="Q40" i="1" s="1"/>
  <c r="F41" i="1"/>
  <c r="G41" i="1" s="1"/>
  <c r="J41" i="1"/>
  <c r="K41" i="1" s="1"/>
  <c r="N41" i="1"/>
  <c r="O41" i="1" s="1"/>
  <c r="R41" i="1"/>
  <c r="S41" i="1" s="1"/>
  <c r="L42" i="1"/>
  <c r="M42" i="1" s="1"/>
  <c r="L44" i="1"/>
  <c r="M44" i="1" s="1"/>
  <c r="L46" i="1"/>
  <c r="M46" i="1" s="1"/>
  <c r="U45" i="1"/>
  <c r="V45" i="1" s="1"/>
  <c r="Y45" i="1" s="1"/>
  <c r="U42" i="1"/>
  <c r="V42" i="1" s="1"/>
  <c r="U46" i="1"/>
  <c r="V46" i="1" s="1"/>
  <c r="Y46" i="1" s="1"/>
  <c r="N47" i="1"/>
  <c r="O47" i="1" s="1"/>
  <c r="P42" i="1"/>
  <c r="Q42" i="1" s="1"/>
  <c r="F43" i="1"/>
  <c r="G43" i="1" s="1"/>
  <c r="N43" i="1"/>
  <c r="O43" i="1" s="1"/>
  <c r="D44" i="1"/>
  <c r="E44" i="1" s="1"/>
  <c r="P44" i="1"/>
  <c r="Q44" i="1" s="1"/>
  <c r="J45" i="1"/>
  <c r="K45" i="1" s="1"/>
  <c r="R45" i="1"/>
  <c r="S45" i="1" s="1"/>
  <c r="P46" i="1"/>
  <c r="Q46" i="1" s="1"/>
  <c r="F47" i="1"/>
  <c r="G47" i="1" s="1"/>
  <c r="L45" i="1"/>
  <c r="M45" i="1" s="1"/>
  <c r="L43" i="1"/>
  <c r="M43" i="1" s="1"/>
  <c r="L41" i="1"/>
  <c r="M41" i="1" s="1"/>
  <c r="U41" i="1"/>
  <c r="V41" i="1" s="1"/>
  <c r="F40" i="1"/>
  <c r="G40" i="1" s="1"/>
  <c r="J40" i="1"/>
  <c r="K40" i="1" s="1"/>
  <c r="N40" i="1"/>
  <c r="O40" i="1" s="1"/>
  <c r="R40" i="1"/>
  <c r="S40" i="1" s="1"/>
  <c r="H41" i="1"/>
  <c r="I41" i="1" s="1"/>
  <c r="P41" i="1"/>
  <c r="Q41" i="1" s="1"/>
  <c r="F42" i="1"/>
  <c r="G42" i="1" s="1"/>
  <c r="J42" i="1"/>
  <c r="K42" i="1" s="1"/>
  <c r="N42" i="1"/>
  <c r="O42" i="1" s="1"/>
  <c r="R42" i="1"/>
  <c r="S42" i="1" s="1"/>
  <c r="H43" i="1"/>
  <c r="I43" i="1" s="1"/>
  <c r="P43" i="1"/>
  <c r="Q43" i="1" s="1"/>
  <c r="F44" i="1"/>
  <c r="G44" i="1" s="1"/>
  <c r="J44" i="1"/>
  <c r="K44" i="1" s="1"/>
  <c r="N44" i="1"/>
  <c r="O44" i="1" s="1"/>
  <c r="R44" i="1"/>
  <c r="S44" i="1" s="1"/>
  <c r="H45" i="1"/>
  <c r="I45" i="1" s="1"/>
  <c r="P45" i="1"/>
  <c r="Q45" i="1" s="1"/>
  <c r="F46" i="1"/>
  <c r="G46" i="1" s="1"/>
  <c r="J46" i="1"/>
  <c r="K46" i="1" s="1"/>
  <c r="R46" i="1"/>
  <c r="S46" i="1" s="1"/>
  <c r="H42" i="1"/>
  <c r="I42" i="1" s="1"/>
  <c r="J43" i="1"/>
  <c r="K43" i="1" s="1"/>
  <c r="R43" i="1"/>
  <c r="S43" i="1" s="1"/>
  <c r="H44" i="1"/>
  <c r="I44" i="1" s="1"/>
  <c r="F45" i="1"/>
  <c r="G45" i="1" s="1"/>
  <c r="N45" i="1"/>
  <c r="O45" i="1" s="1"/>
  <c r="H46" i="1"/>
  <c r="I46" i="1" s="1"/>
  <c r="R47" i="1"/>
  <c r="S47" i="1" s="1"/>
  <c r="J47" i="1"/>
  <c r="K47" i="1" s="1"/>
  <c r="L47" i="1"/>
  <c r="M47" i="1" s="1"/>
  <c r="P47" i="1"/>
  <c r="Q47" i="1" s="1"/>
  <c r="H47" i="1"/>
  <c r="I47" i="1" s="1"/>
  <c r="D41" i="1"/>
  <c r="E41" i="1" s="1"/>
  <c r="D45" i="1"/>
  <c r="E45" i="1" s="1"/>
  <c r="D47" i="1"/>
  <c r="E47" i="1" s="1"/>
  <c r="D42" i="1"/>
  <c r="E42" i="1" s="1"/>
  <c r="D46" i="1"/>
  <c r="E46" i="1" s="1"/>
  <c r="N46" i="1"/>
  <c r="O46" i="1" s="1"/>
  <c r="D40" i="1"/>
  <c r="E40" i="1" s="1"/>
  <c r="D43" i="1"/>
  <c r="E43" i="1" s="1"/>
  <c r="W33" i="1"/>
  <c r="X33" i="1" s="1"/>
  <c r="W25" i="1"/>
  <c r="X25" i="1" s="1"/>
  <c r="U27" i="1"/>
  <c r="V27" i="1" s="1"/>
  <c r="W27" i="1"/>
  <c r="X27" i="1" s="1"/>
  <c r="W29" i="1"/>
  <c r="X29" i="1" s="1"/>
  <c r="W31" i="1"/>
  <c r="X31" i="1" s="1"/>
  <c r="R33" i="1"/>
  <c r="S33" i="1" s="1"/>
  <c r="W28" i="1"/>
  <c r="X28" i="1" s="1"/>
  <c r="W32" i="1"/>
  <c r="X32" i="1" s="1"/>
  <c r="U28" i="1"/>
  <c r="V28" i="1" s="1"/>
  <c r="U30" i="1"/>
  <c r="V30" i="1" s="1"/>
  <c r="U32" i="1"/>
  <c r="V32" i="1" s="1"/>
  <c r="W26" i="1"/>
  <c r="X26" i="1" s="1"/>
  <c r="U33" i="1"/>
  <c r="W30" i="1"/>
  <c r="U25" i="1"/>
  <c r="V25" i="1" s="1"/>
  <c r="U29" i="1"/>
  <c r="V29" i="1" s="1"/>
  <c r="R32" i="1"/>
  <c r="S32" i="1" s="1"/>
  <c r="U31" i="1"/>
  <c r="V31" i="1" s="1"/>
  <c r="U26" i="1"/>
  <c r="V26" i="1" s="1"/>
  <c r="R28" i="1"/>
  <c r="S28" i="1" s="1"/>
  <c r="R25" i="1"/>
  <c r="S25" i="1" s="1"/>
  <c r="R27" i="1"/>
  <c r="S27" i="1" s="1"/>
  <c r="R29" i="1"/>
  <c r="S29" i="1" s="1"/>
  <c r="R31" i="1"/>
  <c r="S31" i="1" s="1"/>
  <c r="R30" i="1"/>
  <c r="S30" i="1" s="1"/>
  <c r="P25" i="1"/>
  <c r="Q25" i="1" s="1"/>
  <c r="N26" i="1"/>
  <c r="O26" i="1" s="1"/>
  <c r="P27" i="1"/>
  <c r="Q27" i="1" s="1"/>
  <c r="P29" i="1"/>
  <c r="Q29" i="1" s="1"/>
  <c r="N30" i="1"/>
  <c r="O30" i="1" s="1"/>
  <c r="P31" i="1"/>
  <c r="Q31" i="1" s="1"/>
  <c r="R26" i="1"/>
  <c r="S26" i="1" s="1"/>
  <c r="P33" i="1"/>
  <c r="P28" i="1"/>
  <c r="Q28" i="1" s="1"/>
  <c r="P32" i="1"/>
  <c r="Q32" i="1" s="1"/>
  <c r="P30" i="1"/>
  <c r="Q30" i="1" s="1"/>
  <c r="N25" i="1"/>
  <c r="O25" i="1" s="1"/>
  <c r="L26" i="1"/>
  <c r="M26" i="1" s="1"/>
  <c r="N27" i="1"/>
  <c r="O27" i="1" s="1"/>
  <c r="N29" i="1"/>
  <c r="O29" i="1" s="1"/>
  <c r="L30" i="1"/>
  <c r="M30" i="1" s="1"/>
  <c r="N31" i="1"/>
  <c r="O31" i="1" s="1"/>
  <c r="P26" i="1"/>
  <c r="Q26" i="1" s="1"/>
  <c r="N33" i="1"/>
  <c r="O33" i="1" s="1"/>
  <c r="N28" i="1"/>
  <c r="O28" i="1" s="1"/>
  <c r="N32" i="1"/>
  <c r="O32" i="1" s="1"/>
  <c r="L28" i="1"/>
  <c r="M28" i="1" s="1"/>
  <c r="L32" i="1"/>
  <c r="M32" i="1" s="1"/>
  <c r="J33" i="1"/>
  <c r="K33" i="1" s="1"/>
  <c r="L33" i="1"/>
  <c r="M33" i="1" s="1"/>
  <c r="L27" i="1"/>
  <c r="M27" i="1" s="1"/>
  <c r="L29" i="1"/>
  <c r="M29" i="1" s="1"/>
  <c r="L31" i="1"/>
  <c r="M31" i="1" s="1"/>
  <c r="F26" i="1"/>
  <c r="G26" i="1" s="1"/>
  <c r="J27" i="1"/>
  <c r="K27" i="1" s="1"/>
  <c r="J28" i="1"/>
  <c r="K28" i="1" s="1"/>
  <c r="J30" i="1"/>
  <c r="K30" i="1" s="1"/>
  <c r="J32" i="1"/>
  <c r="K32" i="1" s="1"/>
  <c r="J25" i="1"/>
  <c r="K25" i="1" s="1"/>
  <c r="H26" i="1"/>
  <c r="I26" i="1" s="1"/>
  <c r="J29" i="1"/>
  <c r="K29" i="1" s="1"/>
  <c r="L25" i="1"/>
  <c r="M25" i="1" s="1"/>
  <c r="H31" i="1"/>
  <c r="I31" i="1" s="1"/>
  <c r="J26" i="1"/>
  <c r="K26" i="1" s="1"/>
  <c r="H33" i="1"/>
  <c r="I33" i="1" s="1"/>
  <c r="J31" i="1"/>
  <c r="K31" i="1" s="1"/>
  <c r="F25" i="1"/>
  <c r="G25" i="1" s="1"/>
  <c r="H28" i="1"/>
  <c r="I28" i="1" s="1"/>
  <c r="H32" i="1"/>
  <c r="I32" i="1" s="1"/>
  <c r="H27" i="1"/>
  <c r="I27" i="1" s="1"/>
  <c r="H29" i="1"/>
  <c r="I29" i="1" s="1"/>
  <c r="F30" i="1"/>
  <c r="G30" i="1" s="1"/>
  <c r="H30" i="1"/>
  <c r="I30" i="1" s="1"/>
  <c r="F27" i="1"/>
  <c r="G27" i="1" s="1"/>
  <c r="F29" i="1"/>
  <c r="G29" i="1" s="1"/>
  <c r="F31" i="1"/>
  <c r="G31" i="1" s="1"/>
  <c r="Q33" i="1"/>
  <c r="F28" i="1"/>
  <c r="G28" i="1" s="1"/>
  <c r="F32" i="1"/>
  <c r="G32" i="1" s="1"/>
  <c r="H25" i="1"/>
  <c r="I25" i="1" s="1"/>
  <c r="V33" i="1"/>
  <c r="F33" i="1"/>
  <c r="G33" i="1" s="1"/>
  <c r="D27" i="1"/>
  <c r="E27" i="1" s="1"/>
  <c r="D31" i="1"/>
  <c r="E31" i="1" s="1"/>
  <c r="D26" i="1"/>
  <c r="E26" i="1" s="1"/>
  <c r="D28" i="1"/>
  <c r="E28" i="1" s="1"/>
  <c r="D30" i="1"/>
  <c r="E30" i="1" s="1"/>
  <c r="D32" i="1"/>
  <c r="E32" i="1" s="1"/>
  <c r="D29" i="1"/>
  <c r="E29" i="1" s="1"/>
  <c r="D33" i="1"/>
  <c r="E33" i="1" s="1"/>
  <c r="D25" i="1"/>
  <c r="E25" i="1" s="1"/>
  <c r="W17" i="1"/>
  <c r="X17" i="1" s="1"/>
  <c r="W15" i="1"/>
  <c r="X15" i="1" s="1"/>
  <c r="W11" i="1"/>
  <c r="X11" i="1" s="1"/>
  <c r="W13" i="1"/>
  <c r="X13" i="1" s="1"/>
  <c r="W18" i="1"/>
  <c r="X18" i="1" s="1"/>
  <c r="U10" i="1"/>
  <c r="V10" i="1" s="1"/>
  <c r="W16" i="1"/>
  <c r="X16" i="1" s="1"/>
  <c r="U15" i="1"/>
  <c r="V15" i="1" s="1"/>
  <c r="W14" i="1"/>
  <c r="X14" i="1" s="1"/>
  <c r="W12" i="1"/>
  <c r="X12" i="1" s="1"/>
  <c r="U11" i="1"/>
  <c r="V11" i="1" s="1"/>
  <c r="W10" i="1"/>
  <c r="X10" i="1" s="1"/>
  <c r="U17" i="1"/>
  <c r="V17" i="1" s="1"/>
  <c r="U13" i="1"/>
  <c r="V13" i="1" s="1"/>
  <c r="U18" i="1"/>
  <c r="V18" i="1" s="1"/>
  <c r="P17" i="1"/>
  <c r="Q17" i="1" s="1"/>
  <c r="L17" i="1"/>
  <c r="M17" i="1" s="1"/>
  <c r="H17" i="1"/>
  <c r="I17" i="1" s="1"/>
  <c r="R16" i="1"/>
  <c r="S16" i="1" s="1"/>
  <c r="N16" i="1"/>
  <c r="O16" i="1" s="1"/>
  <c r="U16" i="1"/>
  <c r="V16" i="1" s="1"/>
  <c r="U14" i="1"/>
  <c r="V14" i="1" s="1"/>
  <c r="U12" i="1"/>
  <c r="V12" i="1" s="1"/>
  <c r="R14" i="1"/>
  <c r="S14" i="1" s="1"/>
  <c r="R10" i="1"/>
  <c r="S10" i="1" s="1"/>
  <c r="R12" i="1"/>
  <c r="S12" i="1" s="1"/>
  <c r="R17" i="1"/>
  <c r="S17" i="1" s="1"/>
  <c r="R13" i="1"/>
  <c r="S13" i="1" s="1"/>
  <c r="R18" i="1"/>
  <c r="S18" i="1" s="1"/>
  <c r="P13" i="1"/>
  <c r="Q13" i="1" s="1"/>
  <c r="P18" i="1"/>
  <c r="Q18" i="1" s="1"/>
  <c r="R11" i="1"/>
  <c r="S11" i="1" s="1"/>
  <c r="R15" i="1"/>
  <c r="S15" i="1" s="1"/>
  <c r="P15" i="1"/>
  <c r="Q15" i="1" s="1"/>
  <c r="P11" i="1"/>
  <c r="Q11" i="1" s="1"/>
  <c r="P16" i="1"/>
  <c r="Q16" i="1" s="1"/>
  <c r="P14" i="1"/>
  <c r="Q14" i="1" s="1"/>
  <c r="P12" i="1"/>
  <c r="Q12" i="1" s="1"/>
  <c r="P10" i="1"/>
  <c r="Q10" i="1" s="1"/>
  <c r="N10" i="1"/>
  <c r="O10" i="1" s="1"/>
  <c r="N14" i="1"/>
  <c r="O14" i="1" s="1"/>
  <c r="N17" i="1"/>
  <c r="O17" i="1" s="1"/>
  <c r="N13" i="1"/>
  <c r="O13" i="1" s="1"/>
  <c r="N18" i="1"/>
  <c r="O18" i="1" s="1"/>
  <c r="N12" i="1"/>
  <c r="O12" i="1" s="1"/>
  <c r="L15" i="1"/>
  <c r="M15" i="1" s="1"/>
  <c r="L13" i="1"/>
  <c r="M13" i="1" s="1"/>
  <c r="L11" i="1"/>
  <c r="M11" i="1" s="1"/>
  <c r="L18" i="1"/>
  <c r="M18" i="1" s="1"/>
  <c r="N11" i="1"/>
  <c r="O11" i="1" s="1"/>
  <c r="N15" i="1"/>
  <c r="O15" i="1" s="1"/>
  <c r="L16" i="1"/>
  <c r="M16" i="1" s="1"/>
  <c r="J13" i="1"/>
  <c r="K13" i="1" s="1"/>
  <c r="L12" i="1"/>
  <c r="M12" i="1" s="1"/>
  <c r="J17" i="1"/>
  <c r="K17" i="1" s="1"/>
  <c r="L14" i="1"/>
  <c r="M14" i="1" s="1"/>
  <c r="L10" i="1"/>
  <c r="M10" i="1" s="1"/>
  <c r="J16" i="1"/>
  <c r="K16" i="1" s="1"/>
  <c r="F16" i="1"/>
  <c r="G16" i="1" s="1"/>
  <c r="J14" i="1"/>
  <c r="K14" i="1" s="1"/>
  <c r="J15" i="1"/>
  <c r="K15" i="1" s="1"/>
  <c r="J10" i="1"/>
  <c r="K10" i="1" s="1"/>
  <c r="J18" i="1"/>
  <c r="K18" i="1" s="1"/>
  <c r="H18" i="1"/>
  <c r="I18" i="1" s="1"/>
  <c r="J12" i="1"/>
  <c r="K12" i="1" s="1"/>
  <c r="H13" i="1"/>
  <c r="I13" i="1" s="1"/>
  <c r="H11" i="1"/>
  <c r="I11" i="1" s="1"/>
  <c r="J11" i="1"/>
  <c r="K11" i="1" s="1"/>
  <c r="H16" i="1"/>
  <c r="I16" i="1" s="1"/>
  <c r="H14" i="1"/>
  <c r="I14" i="1" s="1"/>
  <c r="H12" i="1"/>
  <c r="I12" i="1" s="1"/>
  <c r="H15" i="1"/>
  <c r="I15" i="1" s="1"/>
  <c r="H10" i="1"/>
  <c r="I10" i="1" s="1"/>
  <c r="F10" i="1"/>
  <c r="G10" i="1" s="1"/>
  <c r="F17" i="1"/>
  <c r="G17" i="1" s="1"/>
  <c r="D16" i="1"/>
  <c r="E16" i="1" s="1"/>
  <c r="F15" i="1"/>
  <c r="G15" i="1" s="1"/>
  <c r="F13" i="1"/>
  <c r="G13" i="1" s="1"/>
  <c r="D18" i="1"/>
  <c r="E18" i="1" s="1"/>
  <c r="F12" i="1"/>
  <c r="G12" i="1" s="1"/>
  <c r="F18" i="1"/>
  <c r="G18" i="1" s="1"/>
  <c r="F14" i="1"/>
  <c r="G14" i="1" s="1"/>
  <c r="D14" i="1"/>
  <c r="E14" i="1" s="1"/>
  <c r="F11" i="1"/>
  <c r="G11" i="1" s="1"/>
  <c r="D17" i="1"/>
  <c r="E17" i="1" s="1"/>
  <c r="D15" i="1"/>
  <c r="E15" i="1" s="1"/>
  <c r="D13" i="1"/>
  <c r="E13" i="1" s="1"/>
  <c r="D11" i="1"/>
  <c r="E11" i="1" s="1"/>
  <c r="D12" i="1"/>
  <c r="E12" i="1" s="1"/>
  <c r="D10" i="1"/>
  <c r="E10" i="1" s="1"/>
  <c r="X30" i="1"/>
  <c r="Y42" i="4" l="1"/>
  <c r="Y41" i="4"/>
  <c r="Y25" i="4"/>
  <c r="Y17" i="4"/>
  <c r="Y27" i="4"/>
  <c r="Y14" i="4"/>
  <c r="Y28" i="4"/>
  <c r="Y30" i="4"/>
  <c r="Y12" i="4"/>
  <c r="Y46" i="4"/>
  <c r="Y47" i="4"/>
  <c r="Y45" i="4"/>
  <c r="T11" i="4"/>
  <c r="Y31" i="4"/>
  <c r="Y40" i="4"/>
  <c r="Y11" i="4"/>
  <c r="T15" i="4"/>
  <c r="T47" i="4"/>
  <c r="T10" i="4"/>
  <c r="Y10" i="4"/>
  <c r="Y13" i="4"/>
  <c r="Y18" i="4"/>
  <c r="Y26" i="4"/>
  <c r="T41" i="4"/>
  <c r="Z41" i="4" s="1"/>
  <c r="T43" i="4"/>
  <c r="T25" i="4"/>
  <c r="Y15" i="4"/>
  <c r="T40" i="4"/>
  <c r="T13" i="4"/>
  <c r="Z13" i="4" s="1"/>
  <c r="Y43" i="4"/>
  <c r="Y32" i="4"/>
  <c r="T18" i="4"/>
  <c r="T30" i="4"/>
  <c r="T12" i="4"/>
  <c r="T16" i="4"/>
  <c r="Z16" i="4" s="1"/>
  <c r="T31" i="4"/>
  <c r="T27" i="4"/>
  <c r="Z27" i="4" s="1"/>
  <c r="T33" i="4"/>
  <c r="T46" i="4"/>
  <c r="T17" i="4"/>
  <c r="Z17" i="4" s="1"/>
  <c r="T45" i="4"/>
  <c r="T32" i="4"/>
  <c r="T44" i="4"/>
  <c r="T42" i="4"/>
  <c r="Z42" i="4" s="1"/>
  <c r="T28" i="4"/>
  <c r="T26" i="4"/>
  <c r="Y44" i="4"/>
  <c r="T14" i="4"/>
  <c r="Y33" i="4"/>
  <c r="T29" i="4"/>
  <c r="Z29" i="4" s="1"/>
  <c r="T16" i="1"/>
  <c r="T25" i="1"/>
  <c r="T30" i="1"/>
  <c r="T27" i="1"/>
  <c r="T43" i="1"/>
  <c r="T42" i="1"/>
  <c r="Y42" i="1"/>
  <c r="T40" i="1"/>
  <c r="T47" i="1"/>
  <c r="T45" i="1"/>
  <c r="Z45" i="1" s="1"/>
  <c r="T44" i="1"/>
  <c r="T46" i="1"/>
  <c r="Z46" i="1" s="1"/>
  <c r="T41" i="1"/>
  <c r="T33" i="1"/>
  <c r="T28" i="1"/>
  <c r="T29" i="1"/>
  <c r="T26" i="1"/>
  <c r="T32" i="1"/>
  <c r="T31" i="1"/>
  <c r="T18" i="1"/>
  <c r="T11" i="1"/>
  <c r="T17" i="1"/>
  <c r="T15" i="1"/>
  <c r="T14" i="1"/>
  <c r="T13" i="1"/>
  <c r="T12" i="1"/>
  <c r="T10" i="1"/>
  <c r="Y43" i="1"/>
  <c r="Y44" i="1"/>
  <c r="Y47" i="1"/>
  <c r="Y41" i="1"/>
  <c r="Y40" i="1"/>
  <c r="Y27" i="1"/>
  <c r="Y28" i="1"/>
  <c r="Y33" i="1"/>
  <c r="Y31" i="1"/>
  <c r="Y18" i="1"/>
  <c r="Y25" i="1"/>
  <c r="Y30" i="1"/>
  <c r="Y29" i="1"/>
  <c r="Y32" i="1"/>
  <c r="Y26" i="1"/>
  <c r="Y17" i="1"/>
  <c r="Y11" i="1"/>
  <c r="Y14" i="1"/>
  <c r="Y10" i="1"/>
  <c r="Y16" i="1"/>
  <c r="Y15" i="1"/>
  <c r="Y13" i="1"/>
  <c r="Y12" i="1"/>
  <c r="Z46" i="4" l="1"/>
  <c r="Z25" i="4"/>
  <c r="Z30" i="4"/>
  <c r="Z11" i="4"/>
  <c r="Z28" i="4"/>
  <c r="Z15" i="4"/>
  <c r="Z14" i="4"/>
  <c r="Z40" i="4"/>
  <c r="Z26" i="4"/>
  <c r="Z32" i="4"/>
  <c r="Z47" i="4"/>
  <c r="Z12" i="4"/>
  <c r="Z45" i="4"/>
  <c r="Z43" i="4"/>
  <c r="Z31" i="4"/>
  <c r="Z18" i="4"/>
  <c r="Z10" i="4"/>
  <c r="Z33" i="4"/>
  <c r="Z44" i="4"/>
  <c r="Z18" i="1"/>
  <c r="Z27" i="1"/>
  <c r="Z10" i="1"/>
  <c r="Z15" i="1"/>
  <c r="Z28" i="1"/>
  <c r="Z14" i="1"/>
  <c r="Z12" i="1"/>
  <c r="Z17" i="1"/>
  <c r="Z13" i="1"/>
  <c r="Z11" i="1"/>
  <c r="Z16" i="1"/>
  <c r="Z32" i="1"/>
  <c r="Z29" i="1"/>
  <c r="Z31" i="1"/>
  <c r="Z33" i="1"/>
  <c r="Z30" i="1"/>
  <c r="Z26" i="1"/>
  <c r="Z25" i="1"/>
  <c r="Z47" i="1"/>
  <c r="Z44" i="1"/>
  <c r="Z42" i="1"/>
  <c r="Z41" i="1"/>
  <c r="Z43" i="1"/>
  <c r="Z40" i="1"/>
  <c r="AA13" i="4" l="1"/>
  <c r="B13" i="4" s="1"/>
  <c r="AA11" i="4"/>
  <c r="B11" i="4" s="1"/>
  <c r="AA12" i="4"/>
  <c r="B12" i="4" s="1"/>
  <c r="AA14" i="4"/>
  <c r="B14" i="4" s="1"/>
  <c r="AA16" i="4"/>
  <c r="B16" i="4" s="1"/>
  <c r="AA17" i="4"/>
  <c r="B17" i="4" s="1"/>
  <c r="AA15" i="4"/>
  <c r="B15" i="4" s="1"/>
  <c r="AA43" i="4"/>
  <c r="B43" i="4" s="1"/>
  <c r="AA33" i="4"/>
  <c r="B33" i="4" s="1"/>
  <c r="AA18" i="4"/>
  <c r="B18" i="4" s="1"/>
  <c r="AA10" i="4"/>
  <c r="B10" i="4" s="1"/>
  <c r="AA46" i="4"/>
  <c r="B46" i="4" s="1"/>
  <c r="AA44" i="4"/>
  <c r="B44" i="4" s="1"/>
  <c r="AA41" i="4"/>
  <c r="B41" i="4" s="1"/>
  <c r="AA40" i="4"/>
  <c r="B40" i="4" s="1"/>
  <c r="AA28" i="4"/>
  <c r="B28" i="4" s="1"/>
  <c r="AA32" i="4"/>
  <c r="B32" i="4" s="1"/>
  <c r="AA30" i="4"/>
  <c r="B30" i="4" s="1"/>
  <c r="AA25" i="4"/>
  <c r="B25" i="4" s="1"/>
  <c r="AA45" i="4"/>
  <c r="B45" i="4" s="1"/>
  <c r="AA26" i="4"/>
  <c r="B26" i="4" s="1"/>
  <c r="AA27" i="4"/>
  <c r="B27" i="4" s="1"/>
  <c r="AA47" i="4"/>
  <c r="B47" i="4" s="1"/>
  <c r="AA42" i="4"/>
  <c r="B42" i="4" s="1"/>
  <c r="AA31" i="4"/>
  <c r="B31" i="4" s="1"/>
  <c r="AA29" i="4"/>
  <c r="B29" i="4" s="1"/>
  <c r="AA41" i="1"/>
  <c r="B41" i="1" s="1"/>
  <c r="AA44" i="1"/>
  <c r="B44" i="1" s="1"/>
  <c r="AA46" i="1"/>
  <c r="B46" i="1" s="1"/>
  <c r="AA40" i="1"/>
  <c r="B40" i="1" s="1"/>
  <c r="AA42" i="1"/>
  <c r="B42" i="1" s="1"/>
  <c r="AA43" i="1"/>
  <c r="B43" i="1" s="1"/>
  <c r="AA47" i="1"/>
  <c r="B47" i="1" s="1"/>
  <c r="AA45" i="1"/>
  <c r="B45" i="1" s="1"/>
  <c r="AA30" i="1"/>
  <c r="B30" i="1" s="1"/>
  <c r="AA28" i="1"/>
  <c r="B28" i="1" s="1"/>
  <c r="AA33" i="1"/>
  <c r="B33" i="1" s="1"/>
  <c r="AA32" i="1"/>
  <c r="B32" i="1" s="1"/>
  <c r="AA29" i="1"/>
  <c r="B29" i="1" s="1"/>
  <c r="AA31" i="1"/>
  <c r="B31" i="1" s="1"/>
  <c r="AA25" i="1"/>
  <c r="B25" i="1" s="1"/>
  <c r="AA26" i="1"/>
  <c r="B26" i="1" s="1"/>
  <c r="AA27" i="1"/>
  <c r="B27" i="1" s="1"/>
  <c r="AA15" i="1"/>
  <c r="B15" i="1" s="1"/>
  <c r="AA13" i="1"/>
  <c r="B13" i="1" s="1"/>
  <c r="AA17" i="1"/>
  <c r="B17" i="1" s="1"/>
  <c r="AA14" i="1"/>
  <c r="B14" i="1" s="1"/>
  <c r="AA12" i="1"/>
  <c r="B12" i="1" s="1"/>
  <c r="AA18" i="1"/>
  <c r="B18" i="1" s="1"/>
  <c r="AA10" i="1"/>
  <c r="B10" i="1" s="1"/>
  <c r="AA11" i="1"/>
  <c r="B11" i="1" s="1"/>
  <c r="AA16" i="1"/>
  <c r="B16" i="1" s="1"/>
  <c r="C40" i="4" l="1"/>
  <c r="C42" i="4"/>
  <c r="C41" i="4"/>
  <c r="C43" i="4"/>
  <c r="C47" i="4"/>
  <c r="C45" i="4"/>
  <c r="C46" i="4"/>
  <c r="C44" i="4"/>
  <c r="C47" i="1"/>
  <c r="C46" i="1"/>
  <c r="C44" i="1"/>
  <c r="C45" i="1"/>
  <c r="C43" i="1"/>
  <c r="C41" i="1"/>
  <c r="C42" i="1"/>
  <c r="C40" i="1"/>
</calcChain>
</file>

<file path=xl/sharedStrings.xml><?xml version="1.0" encoding="utf-8"?>
<sst xmlns="http://schemas.openxmlformats.org/spreadsheetml/2006/main" count="398" uniqueCount="41">
  <si>
    <t>ALEATORIO</t>
  </si>
  <si>
    <t>MANUAL</t>
  </si>
  <si>
    <t>SEMIFINAL 1</t>
  </si>
  <si>
    <t>Agoney</t>
  </si>
  <si>
    <t>Alice Wonder</t>
  </si>
  <si>
    <t>Aritz Arén</t>
  </si>
  <si>
    <t>Fusa Nocta</t>
  </si>
  <si>
    <t>Megara</t>
  </si>
  <si>
    <t>Meler</t>
  </si>
  <si>
    <t>Sharonne</t>
  </si>
  <si>
    <t>Sofía Martín</t>
  </si>
  <si>
    <t>JUR 1</t>
  </si>
  <si>
    <t>JUR 2</t>
  </si>
  <si>
    <t>JUR 3</t>
  </si>
  <si>
    <t>JUR 4</t>
  </si>
  <si>
    <t>JUR 5</t>
  </si>
  <si>
    <t>JUR 6</t>
  </si>
  <si>
    <t>JUR 7</t>
  </si>
  <si>
    <t>JUR 8</t>
  </si>
  <si>
    <t>PTS</t>
  </si>
  <si>
    <t>#</t>
  </si>
  <si>
    <t>JURADO</t>
  </si>
  <si>
    <t>DEMOSCÓPICO</t>
  </si>
  <si>
    <t>TOTAL</t>
  </si>
  <si>
    <t>TELEVOTO</t>
  </si>
  <si>
    <t>AUDIENCIA</t>
  </si>
  <si>
    <t>FINAL</t>
  </si>
  <si>
    <t>SEMIFINALES</t>
  </si>
  <si>
    <t>Twin Melody</t>
  </si>
  <si>
    <t>Alfred García</t>
  </si>
  <si>
    <t>Blanca Paloma</t>
  </si>
  <si>
    <t>E'femme</t>
  </si>
  <si>
    <t>Famous</t>
  </si>
  <si>
    <t>José Otero</t>
  </si>
  <si>
    <t>Karmento</t>
  </si>
  <si>
    <t>Rakky Ripper</t>
  </si>
  <si>
    <t>Siderland</t>
  </si>
  <si>
    <t>Vicco</t>
  </si>
  <si>
    <t>SEMIFINAL 2</t>
  </si>
  <si>
    <r>
      <t xml:space="preserve">CALCULADORA MANUAL: BENIDORM FEST 2023
</t>
    </r>
    <r>
      <rPr>
        <b/>
        <sz val="12"/>
        <color theme="1"/>
        <rFont val="Calibri"/>
        <family val="2"/>
        <scheme val="minor"/>
      </rPr>
      <t>Introduce las posiciones en las casillas en blanco para los jurados, el demoscópico y el televoto
Contacto: jesusm@eurovision-spain.com @Euronumerics</t>
    </r>
  </si>
  <si>
    <r>
      <t xml:space="preserve">CALCULADORA ALEATORIA: BENIDORM FEST 2023
</t>
    </r>
    <r>
      <rPr>
        <b/>
        <sz val="12"/>
        <color theme="1"/>
        <rFont val="Calibri"/>
        <family val="2"/>
        <scheme val="minor"/>
      </rPr>
      <t>Para cambiar los datos, actualiza la página o modifica algún dato en la pestaña manual
Contacto: jesusm@eurovision-spain.com @Euronumerics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</si>
</sst>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9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</fonts>
  <fills count="13">
    <fill>
      <patternFill patternType="none"/>
    </fill>
    <fill>
      <patternFill patternType="gray125"/>
    </fill>
    <fill>
      <patternFill patternType="solid">
        <fgColor theme="4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39997558519241921"/>
        <bgColor indexed="64"/>
      </patternFill>
    </fill>
  </fills>
  <borders count="20">
    <border>
      <left/>
      <right/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thin">
        <color auto="1"/>
      </top>
      <bottom style="medium">
        <color indexed="64"/>
      </bottom>
      <diagonal/>
    </border>
    <border>
      <left/>
      <right/>
      <top style="thin">
        <color auto="1"/>
      </top>
      <bottom style="medium">
        <color indexed="64"/>
      </bottom>
      <diagonal/>
    </border>
    <border>
      <left/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auto="1"/>
      </bottom>
      <diagonal/>
    </border>
    <border>
      <left/>
      <right/>
      <top style="medium">
        <color indexed="64"/>
      </top>
      <bottom style="thin">
        <color auto="1"/>
      </bottom>
      <diagonal/>
    </border>
    <border>
      <left/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76">
    <xf numFmtId="0" fontId="0" fillId="0" borderId="0" xfId="0"/>
    <xf numFmtId="0" fontId="0" fillId="0" borderId="0" xfId="0" applyAlignment="1">
      <alignment horizontal="center"/>
    </xf>
    <xf numFmtId="0" fontId="0" fillId="0" borderId="0" xfId="0" applyProtection="1">
      <protection hidden="1"/>
    </xf>
    <xf numFmtId="0" fontId="1" fillId="0" borderId="0" xfId="0" applyFont="1" applyProtection="1">
      <protection hidden="1"/>
    </xf>
    <xf numFmtId="0" fontId="0" fillId="8" borderId="5" xfId="0" applyFill="1" applyBorder="1" applyAlignment="1" applyProtection="1">
      <alignment horizontal="center" vertical="center"/>
      <protection hidden="1"/>
    </xf>
    <xf numFmtId="0" fontId="0" fillId="6" borderId="0" xfId="0" applyFill="1" applyAlignment="1" applyProtection="1">
      <alignment horizontal="center" vertical="center"/>
      <protection hidden="1"/>
    </xf>
    <xf numFmtId="0" fontId="0" fillId="8" borderId="0" xfId="0" applyFill="1" applyAlignment="1" applyProtection="1">
      <alignment horizontal="center" vertical="center"/>
      <protection hidden="1"/>
    </xf>
    <xf numFmtId="0" fontId="2" fillId="8" borderId="2" xfId="0" applyFont="1" applyFill="1" applyBorder="1" applyAlignment="1" applyProtection="1">
      <alignment horizontal="center" vertical="center"/>
      <protection hidden="1"/>
    </xf>
    <xf numFmtId="0" fontId="4" fillId="8" borderId="3" xfId="0" applyFont="1" applyFill="1" applyBorder="1" applyProtection="1">
      <protection hidden="1"/>
    </xf>
    <xf numFmtId="0" fontId="0" fillId="8" borderId="12" xfId="0" applyFill="1" applyBorder="1" applyAlignment="1" applyProtection="1">
      <alignment horizontal="center" vertical="center"/>
      <protection hidden="1"/>
    </xf>
    <xf numFmtId="0" fontId="0" fillId="7" borderId="13" xfId="0" applyFill="1" applyBorder="1" applyAlignment="1" applyProtection="1">
      <alignment horizontal="center" vertical="center"/>
      <protection hidden="1"/>
    </xf>
    <xf numFmtId="0" fontId="0" fillId="8" borderId="13" xfId="0" applyFill="1" applyBorder="1" applyAlignment="1" applyProtection="1">
      <alignment horizontal="center" vertical="center"/>
      <protection hidden="1"/>
    </xf>
    <xf numFmtId="1" fontId="2" fillId="11" borderId="13" xfId="0" applyNumberFormat="1" applyFont="1" applyFill="1" applyBorder="1" applyAlignment="1" applyProtection="1">
      <alignment horizontal="center" vertical="center"/>
      <protection hidden="1"/>
    </xf>
    <xf numFmtId="0" fontId="2" fillId="7" borderId="13" xfId="0" applyFont="1" applyFill="1" applyBorder="1" applyAlignment="1" applyProtection="1">
      <alignment horizontal="center" vertical="center"/>
      <protection hidden="1"/>
    </xf>
    <xf numFmtId="0" fontId="2" fillId="11" borderId="14" xfId="0" applyFont="1" applyFill="1" applyBorder="1" applyAlignment="1" applyProtection="1">
      <alignment horizontal="center" vertical="center"/>
      <protection hidden="1"/>
    </xf>
    <xf numFmtId="1" fontId="4" fillId="8" borderId="13" xfId="0" applyNumberFormat="1" applyFont="1" applyFill="1" applyBorder="1" applyAlignment="1" applyProtection="1">
      <alignment horizontal="center" vertical="center"/>
      <protection hidden="1"/>
    </xf>
    <xf numFmtId="1" fontId="4" fillId="8" borderId="14" xfId="0" applyNumberFormat="1" applyFont="1" applyFill="1" applyBorder="1" applyAlignment="1" applyProtection="1">
      <alignment horizontal="center" vertical="center"/>
      <protection hidden="1"/>
    </xf>
    <xf numFmtId="0" fontId="2" fillId="8" borderId="5" xfId="0" applyFont="1" applyFill="1" applyBorder="1" applyAlignment="1" applyProtection="1">
      <alignment horizontal="center" vertical="center"/>
      <protection hidden="1"/>
    </xf>
    <xf numFmtId="0" fontId="4" fillId="8" borderId="0" xfId="0" applyFont="1" applyFill="1" applyProtection="1">
      <protection hidden="1"/>
    </xf>
    <xf numFmtId="0" fontId="0" fillId="8" borderId="7" xfId="0" applyFill="1" applyBorder="1" applyAlignment="1" applyProtection="1">
      <alignment horizontal="center" vertical="center"/>
      <protection hidden="1"/>
    </xf>
    <xf numFmtId="0" fontId="0" fillId="7" borderId="1" xfId="0" applyFill="1" applyBorder="1" applyAlignment="1" applyProtection="1">
      <alignment horizontal="center" vertical="center"/>
      <protection hidden="1"/>
    </xf>
    <xf numFmtId="0" fontId="0" fillId="8" borderId="1" xfId="0" applyFill="1" applyBorder="1" applyAlignment="1" applyProtection="1">
      <alignment horizontal="center" vertical="center"/>
      <protection hidden="1"/>
    </xf>
    <xf numFmtId="1" fontId="2" fillId="11" borderId="1" xfId="0" applyNumberFormat="1" applyFont="1" applyFill="1" applyBorder="1" applyAlignment="1" applyProtection="1">
      <alignment horizontal="center" vertical="center"/>
      <protection hidden="1"/>
    </xf>
    <xf numFmtId="0" fontId="2" fillId="7" borderId="1" xfId="0" applyFont="1" applyFill="1" applyBorder="1" applyAlignment="1" applyProtection="1">
      <alignment horizontal="center" vertical="center"/>
      <protection hidden="1"/>
    </xf>
    <xf numFmtId="0" fontId="2" fillId="11" borderId="8" xfId="0" applyFont="1" applyFill="1" applyBorder="1" applyAlignment="1" applyProtection="1">
      <alignment horizontal="center" vertical="center"/>
      <protection hidden="1"/>
    </xf>
    <xf numFmtId="1" fontId="4" fillId="8" borderId="1" xfId="0" applyNumberFormat="1" applyFont="1" applyFill="1" applyBorder="1" applyAlignment="1" applyProtection="1">
      <alignment horizontal="center" vertical="center"/>
      <protection hidden="1"/>
    </xf>
    <xf numFmtId="1" fontId="4" fillId="8" borderId="8" xfId="0" applyNumberFormat="1" applyFont="1" applyFill="1" applyBorder="1" applyAlignment="1" applyProtection="1">
      <alignment horizontal="center" vertical="center"/>
      <protection hidden="1"/>
    </xf>
    <xf numFmtId="0" fontId="2" fillId="8" borderId="15" xfId="0" applyFont="1" applyFill="1" applyBorder="1" applyAlignment="1" applyProtection="1">
      <alignment horizontal="center" vertical="center"/>
      <protection hidden="1"/>
    </xf>
    <xf numFmtId="0" fontId="4" fillId="8" borderId="16" xfId="0" applyFont="1" applyFill="1" applyBorder="1" applyProtection="1">
      <protection hidden="1"/>
    </xf>
    <xf numFmtId="0" fontId="0" fillId="8" borderId="9" xfId="0" applyFill="1" applyBorder="1" applyAlignment="1" applyProtection="1">
      <alignment horizontal="center" vertical="center"/>
      <protection hidden="1"/>
    </xf>
    <xf numFmtId="0" fontId="0" fillId="7" borderId="10" xfId="0" applyFill="1" applyBorder="1" applyAlignment="1" applyProtection="1">
      <alignment horizontal="center" vertical="center"/>
      <protection hidden="1"/>
    </xf>
    <xf numFmtId="0" fontId="0" fillId="8" borderId="10" xfId="0" applyFill="1" applyBorder="1" applyAlignment="1" applyProtection="1">
      <alignment horizontal="center" vertical="center"/>
      <protection hidden="1"/>
    </xf>
    <xf numFmtId="1" fontId="2" fillId="11" borderId="10" xfId="0" applyNumberFormat="1" applyFont="1" applyFill="1" applyBorder="1" applyAlignment="1" applyProtection="1">
      <alignment horizontal="center" vertical="center"/>
      <protection hidden="1"/>
    </xf>
    <xf numFmtId="0" fontId="2" fillId="7" borderId="10" xfId="0" applyFont="1" applyFill="1" applyBorder="1" applyAlignment="1" applyProtection="1">
      <alignment horizontal="center" vertical="center"/>
      <protection hidden="1"/>
    </xf>
    <xf numFmtId="0" fontId="2" fillId="11" borderId="11" xfId="0" applyFont="1" applyFill="1" applyBorder="1" applyAlignment="1" applyProtection="1">
      <alignment horizontal="center" vertical="center"/>
      <protection hidden="1"/>
    </xf>
    <xf numFmtId="1" fontId="4" fillId="8" borderId="10" xfId="0" applyNumberFormat="1" applyFont="1" applyFill="1" applyBorder="1" applyAlignment="1" applyProtection="1">
      <alignment horizontal="center" vertical="center"/>
      <protection hidden="1"/>
    </xf>
    <xf numFmtId="1" fontId="4" fillId="8" borderId="11" xfId="0" applyNumberFormat="1" applyFont="1" applyFill="1" applyBorder="1" applyAlignment="1" applyProtection="1">
      <alignment horizontal="center" vertical="center"/>
      <protection hidden="1"/>
    </xf>
    <xf numFmtId="0" fontId="0" fillId="0" borderId="0" xfId="0" applyAlignment="1" applyProtection="1">
      <alignment horizontal="center" vertical="center"/>
      <protection hidden="1"/>
    </xf>
    <xf numFmtId="0" fontId="4" fillId="8" borderId="12" xfId="0" applyFont="1" applyFill="1" applyBorder="1" applyAlignment="1" applyProtection="1">
      <alignment horizontal="center" vertical="center"/>
      <protection hidden="1"/>
    </xf>
    <xf numFmtId="0" fontId="4" fillId="8" borderId="14" xfId="0" applyFont="1" applyFill="1" applyBorder="1" applyAlignment="1" applyProtection="1">
      <alignment horizontal="center" vertical="center"/>
      <protection hidden="1"/>
    </xf>
    <xf numFmtId="0" fontId="4" fillId="8" borderId="7" xfId="0" applyFont="1" applyFill="1" applyBorder="1" applyAlignment="1" applyProtection="1">
      <alignment horizontal="center" vertical="center"/>
      <protection hidden="1"/>
    </xf>
    <xf numFmtId="0" fontId="4" fillId="8" borderId="8" xfId="0" applyFont="1" applyFill="1" applyBorder="1" applyAlignment="1" applyProtection="1">
      <alignment horizontal="center" vertical="center"/>
      <protection hidden="1"/>
    </xf>
    <xf numFmtId="0" fontId="4" fillId="8" borderId="9" xfId="0" applyFont="1" applyFill="1" applyBorder="1" applyAlignment="1" applyProtection="1">
      <alignment horizontal="center" vertical="center"/>
      <protection hidden="1"/>
    </xf>
    <xf numFmtId="0" fontId="4" fillId="8" borderId="11" xfId="0" applyFont="1" applyFill="1" applyBorder="1" applyAlignment="1" applyProtection="1">
      <alignment horizontal="center" vertical="center"/>
      <protection hidden="1"/>
    </xf>
    <xf numFmtId="0" fontId="0" fillId="8" borderId="12" xfId="0" applyFill="1" applyBorder="1" applyAlignment="1" applyProtection="1">
      <alignment horizontal="center" vertical="center"/>
      <protection locked="0" hidden="1"/>
    </xf>
    <xf numFmtId="0" fontId="0" fillId="8" borderId="7" xfId="0" applyFill="1" applyBorder="1" applyAlignment="1" applyProtection="1">
      <alignment horizontal="center" vertical="center"/>
      <protection locked="0" hidden="1"/>
    </xf>
    <xf numFmtId="0" fontId="0" fillId="8" borderId="9" xfId="0" applyFill="1" applyBorder="1" applyAlignment="1" applyProtection="1">
      <alignment horizontal="center" vertical="center"/>
      <protection locked="0" hidden="1"/>
    </xf>
    <xf numFmtId="0" fontId="0" fillId="8" borderId="13" xfId="0" applyFill="1" applyBorder="1" applyAlignment="1" applyProtection="1">
      <alignment horizontal="center" vertical="center"/>
      <protection locked="0" hidden="1"/>
    </xf>
    <xf numFmtId="0" fontId="0" fillId="8" borderId="1" xfId="0" applyFill="1" applyBorder="1" applyAlignment="1" applyProtection="1">
      <alignment horizontal="center" vertical="center"/>
      <protection locked="0" hidden="1"/>
    </xf>
    <xf numFmtId="0" fontId="0" fillId="8" borderId="10" xfId="0" applyFill="1" applyBorder="1" applyAlignment="1" applyProtection="1">
      <alignment horizontal="center" vertical="center"/>
      <protection locked="0" hidden="1"/>
    </xf>
    <xf numFmtId="0" fontId="8" fillId="10" borderId="17" xfId="0" applyFont="1" applyFill="1" applyBorder="1" applyAlignment="1" applyProtection="1">
      <alignment horizontal="center" wrapText="1"/>
      <protection hidden="1"/>
    </xf>
    <xf numFmtId="0" fontId="8" fillId="10" borderId="18" xfId="0" applyFont="1" applyFill="1" applyBorder="1" applyAlignment="1" applyProtection="1">
      <alignment horizontal="center"/>
      <protection hidden="1"/>
    </xf>
    <xf numFmtId="0" fontId="8" fillId="10" borderId="19" xfId="0" applyFont="1" applyFill="1" applyBorder="1" applyAlignment="1" applyProtection="1">
      <alignment horizontal="center"/>
      <protection hidden="1"/>
    </xf>
    <xf numFmtId="0" fontId="5" fillId="12" borderId="17" xfId="0" applyFont="1" applyFill="1" applyBorder="1" applyAlignment="1" applyProtection="1">
      <alignment horizontal="left" vertical="center"/>
      <protection hidden="1"/>
    </xf>
    <xf numFmtId="0" fontId="5" fillId="12" borderId="18" xfId="0" applyFont="1" applyFill="1" applyBorder="1" applyAlignment="1" applyProtection="1">
      <alignment horizontal="left" vertical="center"/>
      <protection hidden="1"/>
    </xf>
    <xf numFmtId="0" fontId="5" fillId="12" borderId="19" xfId="0" applyFont="1" applyFill="1" applyBorder="1" applyAlignment="1" applyProtection="1">
      <alignment horizontal="left" vertical="center"/>
      <protection hidden="1"/>
    </xf>
    <xf numFmtId="0" fontId="4" fillId="2" borderId="2" xfId="0" applyFont="1" applyFill="1" applyBorder="1" applyAlignment="1" applyProtection="1">
      <alignment horizontal="center"/>
      <protection hidden="1"/>
    </xf>
    <xf numFmtId="0" fontId="4" fillId="2" borderId="3" xfId="0" applyFont="1" applyFill="1" applyBorder="1" applyAlignment="1" applyProtection="1">
      <alignment horizontal="center"/>
      <protection hidden="1"/>
    </xf>
    <xf numFmtId="0" fontId="4" fillId="3" borderId="2" xfId="0" applyFont="1" applyFill="1" applyBorder="1" applyAlignment="1" applyProtection="1">
      <alignment horizontal="center"/>
      <protection hidden="1"/>
    </xf>
    <xf numFmtId="0" fontId="4" fillId="3" borderId="3" xfId="0" applyFont="1" applyFill="1" applyBorder="1" applyAlignment="1" applyProtection="1">
      <alignment horizontal="center"/>
      <protection hidden="1"/>
    </xf>
    <xf numFmtId="0" fontId="4" fillId="3" borderId="4" xfId="0" applyFont="1" applyFill="1" applyBorder="1" applyAlignment="1" applyProtection="1">
      <alignment horizontal="center"/>
      <protection hidden="1"/>
    </xf>
    <xf numFmtId="0" fontId="2" fillId="9" borderId="3" xfId="0" applyFont="1" applyFill="1" applyBorder="1" applyAlignment="1" applyProtection="1">
      <alignment horizontal="center" vertical="center"/>
      <protection hidden="1"/>
    </xf>
    <xf numFmtId="0" fontId="2" fillId="9" borderId="0" xfId="0" applyFont="1" applyFill="1" applyAlignment="1" applyProtection="1">
      <alignment horizontal="center" vertical="center"/>
      <protection hidden="1"/>
    </xf>
    <xf numFmtId="0" fontId="2" fillId="9" borderId="4" xfId="0" applyFont="1" applyFill="1" applyBorder="1" applyAlignment="1" applyProtection="1">
      <alignment horizontal="center" vertical="center"/>
      <protection hidden="1"/>
    </xf>
    <xf numFmtId="0" fontId="2" fillId="9" borderId="6" xfId="0" applyFont="1" applyFill="1" applyBorder="1" applyAlignment="1" applyProtection="1">
      <alignment horizontal="center" vertical="center"/>
      <protection hidden="1"/>
    </xf>
    <xf numFmtId="0" fontId="2" fillId="4" borderId="5" xfId="0" applyFont="1" applyFill="1" applyBorder="1" applyAlignment="1" applyProtection="1">
      <alignment horizontal="center" vertical="center"/>
      <protection hidden="1"/>
    </xf>
    <xf numFmtId="0" fontId="2" fillId="4" borderId="0" xfId="0" applyFont="1" applyFill="1" applyAlignment="1" applyProtection="1">
      <alignment horizontal="center" vertical="center"/>
      <protection hidden="1"/>
    </xf>
    <xf numFmtId="0" fontId="2" fillId="5" borderId="0" xfId="0" applyFont="1" applyFill="1" applyAlignment="1" applyProtection="1">
      <alignment horizontal="center" vertical="center"/>
      <protection hidden="1"/>
    </xf>
    <xf numFmtId="0" fontId="2" fillId="12" borderId="6" xfId="0" applyFont="1" applyFill="1" applyBorder="1" applyAlignment="1" applyProtection="1">
      <alignment horizontal="center" vertical="center"/>
      <protection hidden="1"/>
    </xf>
    <xf numFmtId="0" fontId="2" fillId="12" borderId="0" xfId="0" applyFont="1" applyFill="1" applyAlignment="1" applyProtection="1">
      <alignment horizontal="center" vertical="center"/>
      <protection hidden="1"/>
    </xf>
    <xf numFmtId="0" fontId="7" fillId="5" borderId="5" xfId="0" applyFont="1" applyFill="1" applyBorder="1" applyAlignment="1" applyProtection="1">
      <alignment horizontal="center" vertical="center"/>
      <protection hidden="1"/>
    </xf>
    <xf numFmtId="0" fontId="7" fillId="5" borderId="0" xfId="0" applyFont="1" applyFill="1" applyAlignment="1" applyProtection="1">
      <alignment horizontal="center" vertical="center"/>
      <protection hidden="1"/>
    </xf>
    <xf numFmtId="0" fontId="6" fillId="10" borderId="17" xfId="0" applyFont="1" applyFill="1" applyBorder="1" applyAlignment="1" applyProtection="1">
      <alignment horizontal="left"/>
      <protection hidden="1"/>
    </xf>
    <xf numFmtId="0" fontId="6" fillId="10" borderId="18" xfId="0" applyFont="1" applyFill="1" applyBorder="1" applyAlignment="1" applyProtection="1">
      <alignment horizontal="left"/>
      <protection hidden="1"/>
    </xf>
    <xf numFmtId="0" fontId="6" fillId="10" borderId="19" xfId="0" applyFont="1" applyFill="1" applyBorder="1" applyAlignment="1" applyProtection="1">
      <alignment horizontal="left"/>
      <protection hidden="1"/>
    </xf>
    <xf numFmtId="0" fontId="0" fillId="0" borderId="0" xfId="0" applyAlignment="1">
      <alignment horizontal="center"/>
    </xf>
  </cellXfs>
  <cellStyles count="1">
    <cellStyle name="Normal" xfId="0" builtinId="0"/>
  </cellStyles>
  <dxfs count="40"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microsoft.com/office/2017/10/relationships/person" Target="persons/perso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BC7D05-3C09-4D6A-82E2-F63F4FBE1632}">
  <dimension ref="B1:AA47"/>
  <sheetViews>
    <sheetView showGridLines="0" tabSelected="1" workbookViewId="0">
      <selection activeCell="B2" sqref="B2:AA2"/>
    </sheetView>
  </sheetViews>
  <sheetFormatPr baseColWidth="10" defaultColWidth="9.140625" defaultRowHeight="15" x14ac:dyDescent="0.25"/>
  <cols>
    <col min="1" max="1" width="2.28515625" style="2" customWidth="1"/>
    <col min="2" max="2" width="3.7109375" style="2" customWidth="1"/>
    <col min="3" max="3" width="15.42578125" style="2" customWidth="1"/>
    <col min="4" max="19" width="4.7109375" style="2" customWidth="1"/>
    <col min="20" max="27" width="5.7109375" style="2" customWidth="1"/>
    <col min="28" max="16384" width="9.140625" style="2"/>
  </cols>
  <sheetData>
    <row r="1" spans="2:27" ht="15.75" thickBot="1" x14ac:dyDescent="0.3"/>
    <row r="2" spans="2:27" ht="58.5" customHeight="1" thickBot="1" x14ac:dyDescent="0.4">
      <c r="B2" s="50" t="s">
        <v>39</v>
      </c>
      <c r="C2" s="51"/>
      <c r="D2" s="51"/>
      <c r="E2" s="51"/>
      <c r="F2" s="51"/>
      <c r="G2" s="51"/>
      <c r="H2" s="51"/>
      <c r="I2" s="51"/>
      <c r="J2" s="51"/>
      <c r="K2" s="51"/>
      <c r="L2" s="51"/>
      <c r="M2" s="51"/>
      <c r="N2" s="51"/>
      <c r="O2" s="51"/>
      <c r="P2" s="51"/>
      <c r="Q2" s="51"/>
      <c r="R2" s="51"/>
      <c r="S2" s="51"/>
      <c r="T2" s="51"/>
      <c r="U2" s="51"/>
      <c r="V2" s="51"/>
      <c r="W2" s="51"/>
      <c r="X2" s="51"/>
      <c r="Y2" s="51"/>
      <c r="Z2" s="51"/>
      <c r="AA2" s="52"/>
    </row>
    <row r="3" spans="2:27" x14ac:dyDescent="0.25">
      <c r="C3" s="3"/>
    </row>
    <row r="4" spans="2:27" ht="15.75" thickBot="1" x14ac:dyDescent="0.3">
      <c r="C4" s="3"/>
    </row>
    <row r="5" spans="2:27" ht="18.75" customHeight="1" thickBot="1" x14ac:dyDescent="0.3">
      <c r="B5" s="53" t="s">
        <v>2</v>
      </c>
      <c r="C5" s="54"/>
      <c r="D5" s="54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5"/>
    </row>
    <row r="6" spans="2:27" ht="15.75" thickBot="1" x14ac:dyDescent="0.3"/>
    <row r="7" spans="2:27" ht="15.75" x14ac:dyDescent="0.25">
      <c r="D7" s="56" t="s">
        <v>21</v>
      </c>
      <c r="E7" s="57"/>
      <c r="F7" s="57"/>
      <c r="G7" s="57"/>
      <c r="H7" s="57"/>
      <c r="I7" s="57"/>
      <c r="J7" s="57"/>
      <c r="K7" s="57"/>
      <c r="L7" s="57"/>
      <c r="M7" s="57"/>
      <c r="N7" s="57"/>
      <c r="O7" s="57"/>
      <c r="P7" s="57"/>
      <c r="Q7" s="57"/>
      <c r="R7" s="57"/>
      <c r="S7" s="57"/>
      <c r="T7" s="57"/>
      <c r="U7" s="58" t="s">
        <v>25</v>
      </c>
      <c r="V7" s="59"/>
      <c r="W7" s="59"/>
      <c r="X7" s="59"/>
      <c r="Y7" s="60"/>
      <c r="Z7" s="61" t="s">
        <v>23</v>
      </c>
      <c r="AA7" s="63" t="s">
        <v>20</v>
      </c>
    </row>
    <row r="8" spans="2:27" x14ac:dyDescent="0.25">
      <c r="D8" s="65" t="s">
        <v>11</v>
      </c>
      <c r="E8" s="66"/>
      <c r="F8" s="66" t="s">
        <v>12</v>
      </c>
      <c r="G8" s="66"/>
      <c r="H8" s="66" t="s">
        <v>13</v>
      </c>
      <c r="I8" s="66"/>
      <c r="J8" s="66" t="s">
        <v>14</v>
      </c>
      <c r="K8" s="66"/>
      <c r="L8" s="66" t="s">
        <v>15</v>
      </c>
      <c r="M8" s="66"/>
      <c r="N8" s="66" t="s">
        <v>16</v>
      </c>
      <c r="O8" s="66"/>
      <c r="P8" s="66" t="s">
        <v>17</v>
      </c>
      <c r="Q8" s="66"/>
      <c r="R8" s="66" t="s">
        <v>18</v>
      </c>
      <c r="S8" s="66"/>
      <c r="T8" s="69" t="s">
        <v>23</v>
      </c>
      <c r="U8" s="70" t="s">
        <v>22</v>
      </c>
      <c r="V8" s="71"/>
      <c r="W8" s="67" t="s">
        <v>24</v>
      </c>
      <c r="X8" s="67"/>
      <c r="Y8" s="68" t="s">
        <v>23</v>
      </c>
      <c r="Z8" s="62"/>
      <c r="AA8" s="64"/>
    </row>
    <row r="9" spans="2:27" ht="15.75" thickBot="1" x14ac:dyDescent="0.3">
      <c r="D9" s="4" t="s">
        <v>20</v>
      </c>
      <c r="E9" s="5" t="s">
        <v>19</v>
      </c>
      <c r="F9" s="6" t="s">
        <v>20</v>
      </c>
      <c r="G9" s="5" t="s">
        <v>19</v>
      </c>
      <c r="H9" s="6" t="s">
        <v>20</v>
      </c>
      <c r="I9" s="5" t="s">
        <v>19</v>
      </c>
      <c r="J9" s="6" t="s">
        <v>20</v>
      </c>
      <c r="K9" s="5" t="s">
        <v>19</v>
      </c>
      <c r="L9" s="6" t="s">
        <v>20</v>
      </c>
      <c r="M9" s="5" t="s">
        <v>19</v>
      </c>
      <c r="N9" s="6" t="s">
        <v>20</v>
      </c>
      <c r="O9" s="5" t="s">
        <v>19</v>
      </c>
      <c r="P9" s="6" t="s">
        <v>20</v>
      </c>
      <c r="Q9" s="5" t="s">
        <v>19</v>
      </c>
      <c r="R9" s="6" t="s">
        <v>20</v>
      </c>
      <c r="S9" s="5" t="s">
        <v>19</v>
      </c>
      <c r="T9" s="69"/>
      <c r="U9" s="4" t="s">
        <v>20</v>
      </c>
      <c r="V9" s="5" t="s">
        <v>19</v>
      </c>
      <c r="W9" s="6" t="s">
        <v>20</v>
      </c>
      <c r="X9" s="5" t="s">
        <v>19</v>
      </c>
      <c r="Y9" s="68"/>
      <c r="Z9" s="62"/>
      <c r="AA9" s="64"/>
    </row>
    <row r="10" spans="2:27" ht="15.75" x14ac:dyDescent="0.25">
      <c r="B10" s="7">
        <f>AA10</f>
        <v>9</v>
      </c>
      <c r="C10" s="8" t="s">
        <v>3</v>
      </c>
      <c r="D10" s="44"/>
      <c r="E10" s="10">
        <f>IFERROR(VLOOKUP(D10,OCULTA!$C$49:$D$57,2,0),0)</f>
        <v>0</v>
      </c>
      <c r="F10" s="47"/>
      <c r="G10" s="10">
        <f>IFERROR(VLOOKUP(F10,OCULTA!$C$49:$D$57,2,0),0)</f>
        <v>0</v>
      </c>
      <c r="H10" s="47"/>
      <c r="I10" s="10">
        <f>IFERROR(VLOOKUP(H10,OCULTA!$C$49:$D$57,2,0),0)</f>
        <v>0</v>
      </c>
      <c r="J10" s="47"/>
      <c r="K10" s="10">
        <f>IFERROR(VLOOKUP(J10,OCULTA!$C$49:$D$57,2,0),0)</f>
        <v>0</v>
      </c>
      <c r="L10" s="47"/>
      <c r="M10" s="10">
        <f>IFERROR(VLOOKUP(L10,OCULTA!$C$49:$D$57,2,0),0)</f>
        <v>0</v>
      </c>
      <c r="N10" s="47"/>
      <c r="O10" s="10">
        <f>IFERROR(VLOOKUP(N10,OCULTA!$C$49:$D$57,2,0),0)</f>
        <v>0</v>
      </c>
      <c r="P10" s="47"/>
      <c r="Q10" s="10">
        <f>IFERROR(VLOOKUP(P10,OCULTA!$C$49:$D$57,2,0),0)</f>
        <v>0</v>
      </c>
      <c r="R10" s="47"/>
      <c r="S10" s="10">
        <f>IFERROR(VLOOKUP(R10,OCULTA!$C$49:$D$57,2,0),0)</f>
        <v>0</v>
      </c>
      <c r="T10" s="12">
        <f>E10+G10+I10+K10+M10+O10+Q10+S10+0.0000000001</f>
        <v>1E-10</v>
      </c>
      <c r="U10" s="44"/>
      <c r="V10" s="13">
        <f>IFERROR(VLOOKUP(U10,OCULTA!$C$49:$E$57,3,0),0)</f>
        <v>0</v>
      </c>
      <c r="W10" s="47"/>
      <c r="X10" s="13">
        <f>IFERROR(VLOOKUP(W10,OCULTA!$C$49:$E$57,3,0),0)</f>
        <v>0</v>
      </c>
      <c r="Y10" s="14">
        <f>V10+X10</f>
        <v>0</v>
      </c>
      <c r="Z10" s="15">
        <f>T10+Y10+T10/1000</f>
        <v>1.0010000000000001E-10</v>
      </c>
      <c r="AA10" s="16">
        <f>RANK(Z10,$Z$10:$Z$18,0)</f>
        <v>9</v>
      </c>
    </row>
    <row r="11" spans="2:27" ht="15.75" x14ac:dyDescent="0.25">
      <c r="B11" s="17">
        <f t="shared" ref="B11:B18" si="0">AA11</f>
        <v>8</v>
      </c>
      <c r="C11" s="18" t="s">
        <v>4</v>
      </c>
      <c r="D11" s="45"/>
      <c r="E11" s="20">
        <f>IFERROR(VLOOKUP(D11,OCULTA!$C$49:$D$57,2,0),0)</f>
        <v>0</v>
      </c>
      <c r="F11" s="48"/>
      <c r="G11" s="20">
        <f>IFERROR(VLOOKUP(F11,OCULTA!$C$49:$D$57,2,0),0)</f>
        <v>0</v>
      </c>
      <c r="H11" s="48"/>
      <c r="I11" s="20">
        <f>IFERROR(VLOOKUP(H11,OCULTA!$C$49:$D$57,2,0),0)</f>
        <v>0</v>
      </c>
      <c r="J11" s="48"/>
      <c r="K11" s="20">
        <f>IFERROR(VLOOKUP(J11,OCULTA!$C$49:$D$57,2,0),0)</f>
        <v>0</v>
      </c>
      <c r="L11" s="48"/>
      <c r="M11" s="20">
        <f>IFERROR(VLOOKUP(L11,OCULTA!$C$49:$D$57,2,0),0)</f>
        <v>0</v>
      </c>
      <c r="N11" s="48"/>
      <c r="O11" s="20">
        <f>IFERROR(VLOOKUP(N11,OCULTA!$C$49:$D$57,2,0),0)</f>
        <v>0</v>
      </c>
      <c r="P11" s="48"/>
      <c r="Q11" s="20">
        <f>IFERROR(VLOOKUP(P11,OCULTA!$C$49:$D$57,2,0),0)</f>
        <v>0</v>
      </c>
      <c r="R11" s="48"/>
      <c r="S11" s="20">
        <f>IFERROR(VLOOKUP(R11,OCULTA!$C$49:$D$57,2,0),0)</f>
        <v>0</v>
      </c>
      <c r="T11" s="22">
        <f>E11+G11+I11+K11+M11+O11+Q11+S11+0.0000000002</f>
        <v>2.0000000000000001E-10</v>
      </c>
      <c r="U11" s="45"/>
      <c r="V11" s="23">
        <f>IFERROR(VLOOKUP(U11,OCULTA!$C$49:$E$57,3,0),0)</f>
        <v>0</v>
      </c>
      <c r="W11" s="48"/>
      <c r="X11" s="23">
        <f>IFERROR(VLOOKUP(W11,OCULTA!$C$49:$E$57,3,0),0)</f>
        <v>0</v>
      </c>
      <c r="Y11" s="24">
        <f t="shared" ref="Y11:Y18" si="1">V11+X11</f>
        <v>0</v>
      </c>
      <c r="Z11" s="25">
        <f t="shared" ref="Z11:Z18" si="2">T11+Y11+T11/1000</f>
        <v>2.0020000000000002E-10</v>
      </c>
      <c r="AA11" s="26">
        <f t="shared" ref="AA11:AA18" si="3">RANK(Z11,$Z$10:$Z$18,0)</f>
        <v>8</v>
      </c>
    </row>
    <row r="12" spans="2:27" ht="15.75" x14ac:dyDescent="0.25">
      <c r="B12" s="17">
        <f t="shared" si="0"/>
        <v>7</v>
      </c>
      <c r="C12" s="18" t="s">
        <v>5</v>
      </c>
      <c r="D12" s="45"/>
      <c r="E12" s="20">
        <f>IFERROR(VLOOKUP(D12,OCULTA!$C$49:$D$57,2,0),0)</f>
        <v>0</v>
      </c>
      <c r="F12" s="48"/>
      <c r="G12" s="20">
        <f>IFERROR(VLOOKUP(F12,OCULTA!$C$49:$D$57,2,0),0)</f>
        <v>0</v>
      </c>
      <c r="H12" s="48"/>
      <c r="I12" s="20">
        <f>IFERROR(VLOOKUP(H12,OCULTA!$C$49:$D$57,2,0),0)</f>
        <v>0</v>
      </c>
      <c r="J12" s="48"/>
      <c r="K12" s="20">
        <f>IFERROR(VLOOKUP(J12,OCULTA!$C$49:$D$57,2,0),0)</f>
        <v>0</v>
      </c>
      <c r="L12" s="48"/>
      <c r="M12" s="20">
        <f>IFERROR(VLOOKUP(L12,OCULTA!$C$49:$D$57,2,0),0)</f>
        <v>0</v>
      </c>
      <c r="N12" s="48"/>
      <c r="O12" s="20">
        <f>IFERROR(VLOOKUP(N12,OCULTA!$C$49:$D$57,2,0),0)</f>
        <v>0</v>
      </c>
      <c r="P12" s="48"/>
      <c r="Q12" s="20">
        <f>IFERROR(VLOOKUP(P12,OCULTA!$C$49:$D$57,2,0),0)</f>
        <v>0</v>
      </c>
      <c r="R12" s="48"/>
      <c r="S12" s="20">
        <f>IFERROR(VLOOKUP(R12,OCULTA!$C$49:$D$57,2,0),0)</f>
        <v>0</v>
      </c>
      <c r="T12" s="22">
        <f>E12+G12+I12+K12+M12+O12+Q12+S12+0.0000000003</f>
        <v>3E-10</v>
      </c>
      <c r="U12" s="45"/>
      <c r="V12" s="23">
        <f>IFERROR(VLOOKUP(U12,OCULTA!$C$49:$E$57,3,0),0)</f>
        <v>0</v>
      </c>
      <c r="W12" s="48"/>
      <c r="X12" s="23">
        <f>IFERROR(VLOOKUP(W12,OCULTA!$C$49:$E$57,3,0),0)</f>
        <v>0</v>
      </c>
      <c r="Y12" s="24">
        <f t="shared" si="1"/>
        <v>0</v>
      </c>
      <c r="Z12" s="25">
        <f t="shared" si="2"/>
        <v>3.0029999999999999E-10</v>
      </c>
      <c r="AA12" s="26">
        <f t="shared" si="3"/>
        <v>7</v>
      </c>
    </row>
    <row r="13" spans="2:27" ht="15.75" x14ac:dyDescent="0.25">
      <c r="B13" s="17">
        <f t="shared" si="0"/>
        <v>6</v>
      </c>
      <c r="C13" s="18" t="s">
        <v>6</v>
      </c>
      <c r="D13" s="45"/>
      <c r="E13" s="20">
        <f>IFERROR(VLOOKUP(D13,OCULTA!$C$49:$D$57,2,0),0)</f>
        <v>0</v>
      </c>
      <c r="F13" s="48"/>
      <c r="G13" s="20">
        <f>IFERROR(VLOOKUP(F13,OCULTA!$C$49:$D$57,2,0),0)</f>
        <v>0</v>
      </c>
      <c r="H13" s="48"/>
      <c r="I13" s="20">
        <f>IFERROR(VLOOKUP(H13,OCULTA!$C$49:$D$57,2,0),0)</f>
        <v>0</v>
      </c>
      <c r="J13" s="48"/>
      <c r="K13" s="20">
        <f>IFERROR(VLOOKUP(J13,OCULTA!$C$49:$D$57,2,0),0)</f>
        <v>0</v>
      </c>
      <c r="L13" s="48"/>
      <c r="M13" s="20">
        <f>IFERROR(VLOOKUP(L13,OCULTA!$C$49:$D$57,2,0),0)</f>
        <v>0</v>
      </c>
      <c r="N13" s="48"/>
      <c r="O13" s="20">
        <f>IFERROR(VLOOKUP(N13,OCULTA!$C$49:$D$57,2,0),0)</f>
        <v>0</v>
      </c>
      <c r="P13" s="48"/>
      <c r="Q13" s="20">
        <f>IFERROR(VLOOKUP(P13,OCULTA!$C$49:$D$57,2,0),0)</f>
        <v>0</v>
      </c>
      <c r="R13" s="48"/>
      <c r="S13" s="20">
        <f>IFERROR(VLOOKUP(R13,OCULTA!$C$49:$D$57,2,0),0)</f>
        <v>0</v>
      </c>
      <c r="T13" s="22">
        <f>E13+G13+I13+K13+M13+O13+Q13+S13+0.0000000004</f>
        <v>4.0000000000000001E-10</v>
      </c>
      <c r="U13" s="45"/>
      <c r="V13" s="23">
        <f>IFERROR(VLOOKUP(U13,OCULTA!$C$49:$E$57,3,0),0)</f>
        <v>0</v>
      </c>
      <c r="W13" s="48"/>
      <c r="X13" s="23">
        <f>IFERROR(VLOOKUP(W13,OCULTA!$C$49:$E$57,3,0),0)</f>
        <v>0</v>
      </c>
      <c r="Y13" s="24">
        <f t="shared" si="1"/>
        <v>0</v>
      </c>
      <c r="Z13" s="25">
        <f t="shared" si="2"/>
        <v>4.0040000000000003E-10</v>
      </c>
      <c r="AA13" s="26">
        <f t="shared" si="3"/>
        <v>6</v>
      </c>
    </row>
    <row r="14" spans="2:27" ht="15.75" x14ac:dyDescent="0.25">
      <c r="B14" s="17">
        <f t="shared" si="0"/>
        <v>5</v>
      </c>
      <c r="C14" s="18" t="s">
        <v>7</v>
      </c>
      <c r="D14" s="45"/>
      <c r="E14" s="20">
        <f>IFERROR(VLOOKUP(D14,OCULTA!$C$49:$D$57,2,0),0)</f>
        <v>0</v>
      </c>
      <c r="F14" s="48"/>
      <c r="G14" s="20">
        <f>IFERROR(VLOOKUP(F14,OCULTA!$C$49:$D$57,2,0),0)</f>
        <v>0</v>
      </c>
      <c r="H14" s="48"/>
      <c r="I14" s="20">
        <f>IFERROR(VLOOKUP(H14,OCULTA!$C$49:$D$57,2,0),0)</f>
        <v>0</v>
      </c>
      <c r="J14" s="48"/>
      <c r="K14" s="20">
        <f>IFERROR(VLOOKUP(J14,OCULTA!$C$49:$D$57,2,0),0)</f>
        <v>0</v>
      </c>
      <c r="L14" s="48"/>
      <c r="M14" s="20">
        <f>IFERROR(VLOOKUP(L14,OCULTA!$C$49:$D$57,2,0),0)</f>
        <v>0</v>
      </c>
      <c r="N14" s="48"/>
      <c r="O14" s="20">
        <f>IFERROR(VLOOKUP(N14,OCULTA!$C$49:$D$57,2,0),0)</f>
        <v>0</v>
      </c>
      <c r="P14" s="48"/>
      <c r="Q14" s="20">
        <f>IFERROR(VLOOKUP(P14,OCULTA!$C$49:$D$57,2,0),0)</f>
        <v>0</v>
      </c>
      <c r="R14" s="48"/>
      <c r="S14" s="20">
        <f>IFERROR(VLOOKUP(R14,OCULTA!$C$49:$D$57,2,0),0)</f>
        <v>0</v>
      </c>
      <c r="T14" s="22">
        <f>E14+G14+I14+K14+M14+O14+Q14+S14+0.0000000005</f>
        <v>5.0000000000000003E-10</v>
      </c>
      <c r="U14" s="45"/>
      <c r="V14" s="23">
        <f>IFERROR(VLOOKUP(U14,OCULTA!$C$49:$E$57,3,0),0)</f>
        <v>0</v>
      </c>
      <c r="W14" s="48"/>
      <c r="X14" s="23">
        <f>IFERROR(VLOOKUP(W14,OCULTA!$C$49:$E$57,3,0),0)</f>
        <v>0</v>
      </c>
      <c r="Y14" s="24">
        <f t="shared" si="1"/>
        <v>0</v>
      </c>
      <c r="Z14" s="25">
        <f t="shared" si="2"/>
        <v>5.0050000000000008E-10</v>
      </c>
      <c r="AA14" s="26">
        <f t="shared" si="3"/>
        <v>5</v>
      </c>
    </row>
    <row r="15" spans="2:27" ht="15.75" x14ac:dyDescent="0.25">
      <c r="B15" s="17">
        <f t="shared" si="0"/>
        <v>4</v>
      </c>
      <c r="C15" s="18" t="s">
        <v>8</v>
      </c>
      <c r="D15" s="45"/>
      <c r="E15" s="20">
        <f>IFERROR(VLOOKUP(D15,OCULTA!$C$49:$D$57,2,0),0)</f>
        <v>0</v>
      </c>
      <c r="F15" s="48"/>
      <c r="G15" s="20">
        <f>IFERROR(VLOOKUP(F15,OCULTA!$C$49:$D$57,2,0),0)</f>
        <v>0</v>
      </c>
      <c r="H15" s="48"/>
      <c r="I15" s="20">
        <f>IFERROR(VLOOKUP(H15,OCULTA!$C$49:$D$57,2,0),0)</f>
        <v>0</v>
      </c>
      <c r="J15" s="48"/>
      <c r="K15" s="20">
        <f>IFERROR(VLOOKUP(J15,OCULTA!$C$49:$D$57,2,0),0)</f>
        <v>0</v>
      </c>
      <c r="L15" s="48"/>
      <c r="M15" s="20">
        <f>IFERROR(VLOOKUP(L15,OCULTA!$C$49:$D$57,2,0),0)</f>
        <v>0</v>
      </c>
      <c r="N15" s="48"/>
      <c r="O15" s="20">
        <f>IFERROR(VLOOKUP(N15,OCULTA!$C$49:$D$57,2,0),0)</f>
        <v>0</v>
      </c>
      <c r="P15" s="48"/>
      <c r="Q15" s="20">
        <f>IFERROR(VLOOKUP(P15,OCULTA!$C$49:$D$57,2,0),0)</f>
        <v>0</v>
      </c>
      <c r="R15" s="48"/>
      <c r="S15" s="20">
        <f>IFERROR(VLOOKUP(R15,OCULTA!$C$49:$D$57,2,0),0)</f>
        <v>0</v>
      </c>
      <c r="T15" s="22">
        <f>E15+G15+I15+K15+M15+O15+Q15+S15+0.0000000006</f>
        <v>6E-10</v>
      </c>
      <c r="U15" s="45"/>
      <c r="V15" s="23">
        <f>IFERROR(VLOOKUP(U15,OCULTA!$C$49:$E$57,3,0),0)</f>
        <v>0</v>
      </c>
      <c r="W15" s="48"/>
      <c r="X15" s="23">
        <f>IFERROR(VLOOKUP(W15,OCULTA!$C$49:$E$57,3,0),0)</f>
        <v>0</v>
      </c>
      <c r="Y15" s="24">
        <f t="shared" si="1"/>
        <v>0</v>
      </c>
      <c r="Z15" s="25">
        <f t="shared" si="2"/>
        <v>6.0059999999999997E-10</v>
      </c>
      <c r="AA15" s="26">
        <f t="shared" si="3"/>
        <v>4</v>
      </c>
    </row>
    <row r="16" spans="2:27" ht="15.75" x14ac:dyDescent="0.25">
      <c r="B16" s="17">
        <f t="shared" si="0"/>
        <v>3</v>
      </c>
      <c r="C16" s="18" t="s">
        <v>9</v>
      </c>
      <c r="D16" s="45"/>
      <c r="E16" s="20">
        <f>IFERROR(VLOOKUP(D16,OCULTA!$C$49:$D$57,2,0),0)</f>
        <v>0</v>
      </c>
      <c r="F16" s="48"/>
      <c r="G16" s="20">
        <f>IFERROR(VLOOKUP(F16,OCULTA!$C$49:$D$57,2,0),0)</f>
        <v>0</v>
      </c>
      <c r="H16" s="48"/>
      <c r="I16" s="20">
        <f>IFERROR(VLOOKUP(H16,OCULTA!$C$49:$D$57,2,0),0)</f>
        <v>0</v>
      </c>
      <c r="J16" s="48"/>
      <c r="K16" s="20">
        <f>IFERROR(VLOOKUP(J16,OCULTA!$C$49:$D$57,2,0),0)</f>
        <v>0</v>
      </c>
      <c r="L16" s="48"/>
      <c r="M16" s="20">
        <f>IFERROR(VLOOKUP(L16,OCULTA!$C$49:$D$57,2,0),0)</f>
        <v>0</v>
      </c>
      <c r="N16" s="48"/>
      <c r="O16" s="20">
        <f>IFERROR(VLOOKUP(N16,OCULTA!$C$49:$D$57,2,0),0)</f>
        <v>0</v>
      </c>
      <c r="P16" s="48"/>
      <c r="Q16" s="20">
        <f>IFERROR(VLOOKUP(P16,OCULTA!$C$49:$D$57,2,0),0)</f>
        <v>0</v>
      </c>
      <c r="R16" s="48"/>
      <c r="S16" s="20">
        <f>IFERROR(VLOOKUP(R16,OCULTA!$C$49:$D$57,2,0),0)</f>
        <v>0</v>
      </c>
      <c r="T16" s="22">
        <f>E16+G16+I16+K16+M16+O16+Q16+S16+0.0000000007</f>
        <v>6.9999999999999996E-10</v>
      </c>
      <c r="U16" s="45"/>
      <c r="V16" s="23">
        <f>IFERROR(VLOOKUP(U16,OCULTA!$C$49:$E$57,3,0),0)</f>
        <v>0</v>
      </c>
      <c r="W16" s="48"/>
      <c r="X16" s="23">
        <f>IFERROR(VLOOKUP(W16,OCULTA!$C$49:$E$57,3,0),0)</f>
        <v>0</v>
      </c>
      <c r="Y16" s="24">
        <f t="shared" si="1"/>
        <v>0</v>
      </c>
      <c r="Z16" s="25">
        <f t="shared" si="2"/>
        <v>7.0069999999999997E-10</v>
      </c>
      <c r="AA16" s="26">
        <f t="shared" si="3"/>
        <v>3</v>
      </c>
    </row>
    <row r="17" spans="2:27" ht="15.75" x14ac:dyDescent="0.25">
      <c r="B17" s="17">
        <f t="shared" si="0"/>
        <v>2</v>
      </c>
      <c r="C17" s="18" t="s">
        <v>10</v>
      </c>
      <c r="D17" s="45"/>
      <c r="E17" s="20">
        <f>IFERROR(VLOOKUP(D17,OCULTA!$C$49:$D$57,2,0),0)</f>
        <v>0</v>
      </c>
      <c r="F17" s="48"/>
      <c r="G17" s="20">
        <f>IFERROR(VLOOKUP(F17,OCULTA!$C$49:$D$57,2,0),0)</f>
        <v>0</v>
      </c>
      <c r="H17" s="48"/>
      <c r="I17" s="20">
        <f>IFERROR(VLOOKUP(H17,OCULTA!$C$49:$D$57,2,0),0)</f>
        <v>0</v>
      </c>
      <c r="J17" s="48"/>
      <c r="K17" s="20">
        <f>IFERROR(VLOOKUP(J17,OCULTA!$C$49:$D$57,2,0),0)</f>
        <v>0</v>
      </c>
      <c r="L17" s="48"/>
      <c r="M17" s="20">
        <f>IFERROR(VLOOKUP(L17,OCULTA!$C$49:$D$57,2,0),0)</f>
        <v>0</v>
      </c>
      <c r="N17" s="48"/>
      <c r="O17" s="20">
        <f>IFERROR(VLOOKUP(N17,OCULTA!$C$49:$D$57,2,0),0)</f>
        <v>0</v>
      </c>
      <c r="P17" s="48"/>
      <c r="Q17" s="20">
        <f>IFERROR(VLOOKUP(P17,OCULTA!$C$49:$D$57,2,0),0)</f>
        <v>0</v>
      </c>
      <c r="R17" s="48"/>
      <c r="S17" s="20">
        <f>IFERROR(VLOOKUP(R17,OCULTA!$C$49:$D$57,2,0),0)</f>
        <v>0</v>
      </c>
      <c r="T17" s="22">
        <f>E17+G17+I17+K17+M17+O17+Q17+S17+0.0000000008</f>
        <v>8.0000000000000003E-10</v>
      </c>
      <c r="U17" s="45"/>
      <c r="V17" s="23">
        <f>IFERROR(VLOOKUP(U17,OCULTA!$C$49:$E$57,3,0),0)</f>
        <v>0</v>
      </c>
      <c r="W17" s="48"/>
      <c r="X17" s="23">
        <f>IFERROR(VLOOKUP(W17,OCULTA!$C$49:$E$57,3,0),0)</f>
        <v>0</v>
      </c>
      <c r="Y17" s="24">
        <f t="shared" si="1"/>
        <v>0</v>
      </c>
      <c r="Z17" s="25">
        <f t="shared" si="2"/>
        <v>8.0080000000000007E-10</v>
      </c>
      <c r="AA17" s="26">
        <f t="shared" si="3"/>
        <v>2</v>
      </c>
    </row>
    <row r="18" spans="2:27" ht="16.5" thickBot="1" x14ac:dyDescent="0.3">
      <c r="B18" s="27">
        <f t="shared" si="0"/>
        <v>1</v>
      </c>
      <c r="C18" s="28" t="s">
        <v>28</v>
      </c>
      <c r="D18" s="46"/>
      <c r="E18" s="30">
        <f>IFERROR(VLOOKUP(D18,OCULTA!$C$49:$D$57,2,0),0)</f>
        <v>0</v>
      </c>
      <c r="F18" s="49"/>
      <c r="G18" s="30">
        <f>IFERROR(VLOOKUP(F18,OCULTA!$C$49:$D$57,2,0),0)</f>
        <v>0</v>
      </c>
      <c r="H18" s="49"/>
      <c r="I18" s="30">
        <f>IFERROR(VLOOKUP(H18,OCULTA!$C$49:$D$57,2,0),0)</f>
        <v>0</v>
      </c>
      <c r="J18" s="49"/>
      <c r="K18" s="30">
        <f>IFERROR(VLOOKUP(J18,OCULTA!$C$49:$D$57,2,0),0)</f>
        <v>0</v>
      </c>
      <c r="L18" s="49"/>
      <c r="M18" s="30">
        <f>IFERROR(VLOOKUP(L18,OCULTA!$C$49:$D$57,2,0),0)</f>
        <v>0</v>
      </c>
      <c r="N18" s="49"/>
      <c r="O18" s="30">
        <f>IFERROR(VLOOKUP(N18,OCULTA!$C$49:$D$57,2,0),0)</f>
        <v>0</v>
      </c>
      <c r="P18" s="49"/>
      <c r="Q18" s="30">
        <f>IFERROR(VLOOKUP(P18,OCULTA!$C$49:$D$57,2,0),0)</f>
        <v>0</v>
      </c>
      <c r="R18" s="49"/>
      <c r="S18" s="30">
        <f>IFERROR(VLOOKUP(R18,OCULTA!$C$49:$D$57,2,0),0)</f>
        <v>0</v>
      </c>
      <c r="T18" s="32">
        <f>E18+G18+I18+K18+M18+O18+Q18+S18+0.0000000009</f>
        <v>8.9999999999999999E-10</v>
      </c>
      <c r="U18" s="46"/>
      <c r="V18" s="33">
        <f>IFERROR(VLOOKUP(U18,OCULTA!$C$49:$E$57,3,0),0)</f>
        <v>0</v>
      </c>
      <c r="W18" s="49"/>
      <c r="X18" s="33">
        <f>IFERROR(VLOOKUP(W18,OCULTA!$C$49:$E$57,3,0),0)</f>
        <v>0</v>
      </c>
      <c r="Y18" s="34">
        <f t="shared" si="1"/>
        <v>0</v>
      </c>
      <c r="Z18" s="35">
        <f t="shared" si="2"/>
        <v>9.0089999999999996E-10</v>
      </c>
      <c r="AA18" s="36">
        <f t="shared" si="3"/>
        <v>1</v>
      </c>
    </row>
    <row r="19" spans="2:27" ht="15.75" thickBot="1" x14ac:dyDescent="0.3">
      <c r="AA19" s="37"/>
    </row>
    <row r="20" spans="2:27" ht="18.75" customHeight="1" thickBot="1" x14ac:dyDescent="0.3">
      <c r="B20" s="53" t="s">
        <v>38</v>
      </c>
      <c r="C20" s="54"/>
      <c r="D20" s="54"/>
      <c r="E20" s="54"/>
      <c r="F20" s="54"/>
      <c r="G20" s="54"/>
      <c r="H20" s="54"/>
      <c r="I20" s="54"/>
      <c r="J20" s="54"/>
      <c r="K20" s="54"/>
      <c r="L20" s="54"/>
      <c r="M20" s="54"/>
      <c r="N20" s="54"/>
      <c r="O20" s="54"/>
      <c r="P20" s="54"/>
      <c r="Q20" s="54"/>
      <c r="R20" s="54"/>
      <c r="S20" s="54"/>
      <c r="T20" s="54"/>
      <c r="U20" s="54"/>
      <c r="V20" s="54"/>
      <c r="W20" s="54"/>
      <c r="X20" s="54"/>
      <c r="Y20" s="54"/>
      <c r="Z20" s="54"/>
      <c r="AA20" s="55"/>
    </row>
    <row r="21" spans="2:27" ht="15.75" thickBot="1" x14ac:dyDescent="0.3"/>
    <row r="22" spans="2:27" ht="15.75" x14ac:dyDescent="0.25">
      <c r="D22" s="56" t="s">
        <v>21</v>
      </c>
      <c r="E22" s="57"/>
      <c r="F22" s="57"/>
      <c r="G22" s="57"/>
      <c r="H22" s="57"/>
      <c r="I22" s="57"/>
      <c r="J22" s="57"/>
      <c r="K22" s="57"/>
      <c r="L22" s="57"/>
      <c r="M22" s="57"/>
      <c r="N22" s="57"/>
      <c r="O22" s="57"/>
      <c r="P22" s="57"/>
      <c r="Q22" s="57"/>
      <c r="R22" s="57"/>
      <c r="S22" s="57"/>
      <c r="T22" s="57"/>
      <c r="U22" s="58" t="s">
        <v>25</v>
      </c>
      <c r="V22" s="59"/>
      <c r="W22" s="59"/>
      <c r="X22" s="59"/>
      <c r="Y22" s="60"/>
      <c r="Z22" s="61" t="s">
        <v>23</v>
      </c>
      <c r="AA22" s="63" t="s">
        <v>20</v>
      </c>
    </row>
    <row r="23" spans="2:27" x14ac:dyDescent="0.25">
      <c r="D23" s="65" t="s">
        <v>11</v>
      </c>
      <c r="E23" s="66"/>
      <c r="F23" s="66" t="s">
        <v>12</v>
      </c>
      <c r="G23" s="66"/>
      <c r="H23" s="66" t="s">
        <v>13</v>
      </c>
      <c r="I23" s="66"/>
      <c r="J23" s="66" t="s">
        <v>14</v>
      </c>
      <c r="K23" s="66"/>
      <c r="L23" s="66" t="s">
        <v>15</v>
      </c>
      <c r="M23" s="66"/>
      <c r="N23" s="66" t="s">
        <v>16</v>
      </c>
      <c r="O23" s="66"/>
      <c r="P23" s="66" t="s">
        <v>17</v>
      </c>
      <c r="Q23" s="66"/>
      <c r="R23" s="66" t="s">
        <v>18</v>
      </c>
      <c r="S23" s="66"/>
      <c r="T23" s="69" t="s">
        <v>23</v>
      </c>
      <c r="U23" s="70" t="s">
        <v>22</v>
      </c>
      <c r="V23" s="71"/>
      <c r="W23" s="67" t="s">
        <v>24</v>
      </c>
      <c r="X23" s="67"/>
      <c r="Y23" s="68" t="s">
        <v>23</v>
      </c>
      <c r="Z23" s="62"/>
      <c r="AA23" s="64"/>
    </row>
    <row r="24" spans="2:27" ht="15.75" thickBot="1" x14ac:dyDescent="0.3">
      <c r="D24" s="4" t="s">
        <v>20</v>
      </c>
      <c r="E24" s="5" t="s">
        <v>19</v>
      </c>
      <c r="F24" s="6" t="s">
        <v>20</v>
      </c>
      <c r="G24" s="5" t="s">
        <v>19</v>
      </c>
      <c r="H24" s="6" t="s">
        <v>20</v>
      </c>
      <c r="I24" s="5" t="s">
        <v>19</v>
      </c>
      <c r="J24" s="6" t="s">
        <v>20</v>
      </c>
      <c r="K24" s="5" t="s">
        <v>19</v>
      </c>
      <c r="L24" s="6" t="s">
        <v>20</v>
      </c>
      <c r="M24" s="5" t="s">
        <v>19</v>
      </c>
      <c r="N24" s="6" t="s">
        <v>20</v>
      </c>
      <c r="O24" s="5" t="s">
        <v>19</v>
      </c>
      <c r="P24" s="6" t="s">
        <v>20</v>
      </c>
      <c r="Q24" s="5" t="s">
        <v>19</v>
      </c>
      <c r="R24" s="6" t="s">
        <v>20</v>
      </c>
      <c r="S24" s="5" t="s">
        <v>19</v>
      </c>
      <c r="T24" s="69"/>
      <c r="U24" s="4" t="s">
        <v>20</v>
      </c>
      <c r="V24" s="5" t="s">
        <v>19</v>
      </c>
      <c r="W24" s="6" t="s">
        <v>20</v>
      </c>
      <c r="X24" s="5" t="s">
        <v>19</v>
      </c>
      <c r="Y24" s="68"/>
      <c r="Z24" s="62"/>
      <c r="AA24" s="64"/>
    </row>
    <row r="25" spans="2:27" ht="15.75" x14ac:dyDescent="0.25">
      <c r="B25" s="7">
        <f>AA25</f>
        <v>9</v>
      </c>
      <c r="C25" s="8" t="s">
        <v>29</v>
      </c>
      <c r="D25" s="44"/>
      <c r="E25" s="10">
        <f>IFERROR(VLOOKUP(D25,OCULTA!$C$49:$D$57,2,0),0)</f>
        <v>0</v>
      </c>
      <c r="F25" s="47"/>
      <c r="G25" s="10">
        <f>IFERROR(VLOOKUP(F25,OCULTA!$C$49:$D$57,2,0),0)</f>
        <v>0</v>
      </c>
      <c r="H25" s="47"/>
      <c r="I25" s="10">
        <f>IFERROR(VLOOKUP(H25,OCULTA!$C$49:$D$57,2,0),0)</f>
        <v>0</v>
      </c>
      <c r="J25" s="47"/>
      <c r="K25" s="10">
        <f>IFERROR(VLOOKUP(J25,OCULTA!$C$49:$D$57,2,0),0)</f>
        <v>0</v>
      </c>
      <c r="L25" s="47"/>
      <c r="M25" s="10">
        <f>IFERROR(VLOOKUP(L25,OCULTA!$C$49:$D$57,2,0),0)</f>
        <v>0</v>
      </c>
      <c r="N25" s="47"/>
      <c r="O25" s="10">
        <f>IFERROR(VLOOKUP(N25,OCULTA!$C$49:$D$57,2,0),0)</f>
        <v>0</v>
      </c>
      <c r="P25" s="47"/>
      <c r="Q25" s="10">
        <f>IFERROR(VLOOKUP(P25,OCULTA!$C$49:$D$57,2,0),0)</f>
        <v>0</v>
      </c>
      <c r="R25" s="47"/>
      <c r="S25" s="10">
        <f>IFERROR(VLOOKUP(R25,OCULTA!$C$49:$D$57,2,0),0)</f>
        <v>0</v>
      </c>
      <c r="T25" s="12">
        <f>E25+G25+I25+K25+M25+O25+Q25+S25+0.0000000001</f>
        <v>1E-10</v>
      </c>
      <c r="U25" s="44"/>
      <c r="V25" s="13">
        <f>IFERROR(VLOOKUP(U25,OCULTA!$C$49:$E$57,3,0),0)</f>
        <v>0</v>
      </c>
      <c r="W25" s="47"/>
      <c r="X25" s="13">
        <f>IFERROR(VLOOKUP(W25,OCULTA!$C$49:$E$57,3,0),0)</f>
        <v>0</v>
      </c>
      <c r="Y25" s="14">
        <f>V25+X25</f>
        <v>0</v>
      </c>
      <c r="Z25" s="15">
        <f>T25+Y25+T25/1000</f>
        <v>1.0010000000000001E-10</v>
      </c>
      <c r="AA25" s="16">
        <f>RANK(Z25,$Z$25:$Z$33,0)</f>
        <v>9</v>
      </c>
    </row>
    <row r="26" spans="2:27" ht="15.75" x14ac:dyDescent="0.25">
      <c r="B26" s="17">
        <f t="shared" ref="B26:B33" si="4">AA26</f>
        <v>8</v>
      </c>
      <c r="C26" s="18" t="s">
        <v>30</v>
      </c>
      <c r="D26" s="45"/>
      <c r="E26" s="20">
        <f>IFERROR(VLOOKUP(D26,OCULTA!$C$49:$D$57,2,0),0)</f>
        <v>0</v>
      </c>
      <c r="F26" s="48"/>
      <c r="G26" s="20">
        <f>IFERROR(VLOOKUP(F26,OCULTA!$C$49:$D$57,2,0),0)</f>
        <v>0</v>
      </c>
      <c r="H26" s="48"/>
      <c r="I26" s="20">
        <f>IFERROR(VLOOKUP(H26,OCULTA!$C$49:$D$57,2,0),0)</f>
        <v>0</v>
      </c>
      <c r="J26" s="48"/>
      <c r="K26" s="20">
        <f>IFERROR(VLOOKUP(J26,OCULTA!$C$49:$D$57,2,0),0)</f>
        <v>0</v>
      </c>
      <c r="L26" s="48"/>
      <c r="M26" s="20">
        <f>IFERROR(VLOOKUP(L26,OCULTA!$C$49:$D$57,2,0),0)</f>
        <v>0</v>
      </c>
      <c r="N26" s="48"/>
      <c r="O26" s="20">
        <f>IFERROR(VLOOKUP(N26,OCULTA!$C$49:$D$57,2,0),0)</f>
        <v>0</v>
      </c>
      <c r="P26" s="48"/>
      <c r="Q26" s="20">
        <f>IFERROR(VLOOKUP(P26,OCULTA!$C$49:$D$57,2,0),0)</f>
        <v>0</v>
      </c>
      <c r="R26" s="48"/>
      <c r="S26" s="20">
        <f>IFERROR(VLOOKUP(R26,OCULTA!$C$49:$D$57,2,0),0)</f>
        <v>0</v>
      </c>
      <c r="T26" s="22">
        <f>E26+G26+I26+K26+M26+O26+Q26+S26+0.0000000002</f>
        <v>2.0000000000000001E-10</v>
      </c>
      <c r="U26" s="45"/>
      <c r="V26" s="23">
        <f>IFERROR(VLOOKUP(U26,OCULTA!$C$49:$E$57,3,0),0)</f>
        <v>0</v>
      </c>
      <c r="W26" s="48"/>
      <c r="X26" s="23">
        <f>IFERROR(VLOOKUP(W26,OCULTA!$C$49:$E$57,3,0),0)</f>
        <v>0</v>
      </c>
      <c r="Y26" s="24">
        <f t="shared" ref="Y26:Y33" si="5">V26+X26</f>
        <v>0</v>
      </c>
      <c r="Z26" s="25">
        <f t="shared" ref="Z26:Z33" si="6">T26+Y26+T26/1000</f>
        <v>2.0020000000000002E-10</v>
      </c>
      <c r="AA26" s="26">
        <f t="shared" ref="AA26:AA33" si="7">RANK(Z26,$Z$25:$Z$33,0)</f>
        <v>8</v>
      </c>
    </row>
    <row r="27" spans="2:27" ht="15.75" x14ac:dyDescent="0.25">
      <c r="B27" s="17">
        <f t="shared" si="4"/>
        <v>7</v>
      </c>
      <c r="C27" s="18" t="s">
        <v>31</v>
      </c>
      <c r="D27" s="45"/>
      <c r="E27" s="20">
        <f>IFERROR(VLOOKUP(D27,OCULTA!$C$49:$D$57,2,0),0)</f>
        <v>0</v>
      </c>
      <c r="F27" s="48"/>
      <c r="G27" s="20">
        <f>IFERROR(VLOOKUP(F27,OCULTA!$C$49:$D$57,2,0),0)</f>
        <v>0</v>
      </c>
      <c r="H27" s="48"/>
      <c r="I27" s="20">
        <f>IFERROR(VLOOKUP(H27,OCULTA!$C$49:$D$57,2,0),0)</f>
        <v>0</v>
      </c>
      <c r="J27" s="48"/>
      <c r="K27" s="20">
        <f>IFERROR(VLOOKUP(J27,OCULTA!$C$49:$D$57,2,0),0)</f>
        <v>0</v>
      </c>
      <c r="L27" s="48"/>
      <c r="M27" s="20">
        <f>IFERROR(VLOOKUP(L27,OCULTA!$C$49:$D$57,2,0),0)</f>
        <v>0</v>
      </c>
      <c r="N27" s="48"/>
      <c r="O27" s="20">
        <f>IFERROR(VLOOKUP(N27,OCULTA!$C$49:$D$57,2,0),0)</f>
        <v>0</v>
      </c>
      <c r="P27" s="48"/>
      <c r="Q27" s="20">
        <f>IFERROR(VLOOKUP(P27,OCULTA!$C$49:$D$57,2,0),0)</f>
        <v>0</v>
      </c>
      <c r="R27" s="48"/>
      <c r="S27" s="20">
        <f>IFERROR(VLOOKUP(R27,OCULTA!$C$49:$D$57,2,0),0)</f>
        <v>0</v>
      </c>
      <c r="T27" s="22">
        <f>E27+G27+I27+K27+M27+O27+Q27+S27+0.0000000003</f>
        <v>3E-10</v>
      </c>
      <c r="U27" s="45"/>
      <c r="V27" s="23">
        <f>IFERROR(VLOOKUP(U27,OCULTA!$C$49:$E$57,3,0),0)</f>
        <v>0</v>
      </c>
      <c r="W27" s="48"/>
      <c r="X27" s="23">
        <f>IFERROR(VLOOKUP(W27,OCULTA!$C$49:$E$57,3,0),0)</f>
        <v>0</v>
      </c>
      <c r="Y27" s="24">
        <f t="shared" si="5"/>
        <v>0</v>
      </c>
      <c r="Z27" s="25">
        <f t="shared" si="6"/>
        <v>3.0029999999999999E-10</v>
      </c>
      <c r="AA27" s="26">
        <f t="shared" si="7"/>
        <v>7</v>
      </c>
    </row>
    <row r="28" spans="2:27" ht="15.75" x14ac:dyDescent="0.25">
      <c r="B28" s="17">
        <f t="shared" si="4"/>
        <v>6</v>
      </c>
      <c r="C28" s="18" t="s">
        <v>32</v>
      </c>
      <c r="D28" s="45"/>
      <c r="E28" s="20">
        <f>IFERROR(VLOOKUP(D28,OCULTA!$C$49:$D$57,2,0),0)</f>
        <v>0</v>
      </c>
      <c r="F28" s="48"/>
      <c r="G28" s="20">
        <f>IFERROR(VLOOKUP(F28,OCULTA!$C$49:$D$57,2,0),0)</f>
        <v>0</v>
      </c>
      <c r="H28" s="48"/>
      <c r="I28" s="20">
        <f>IFERROR(VLOOKUP(H28,OCULTA!$C$49:$D$57,2,0),0)</f>
        <v>0</v>
      </c>
      <c r="J28" s="48"/>
      <c r="K28" s="20">
        <f>IFERROR(VLOOKUP(J28,OCULTA!$C$49:$D$57,2,0),0)</f>
        <v>0</v>
      </c>
      <c r="L28" s="48"/>
      <c r="M28" s="20">
        <f>IFERROR(VLOOKUP(L28,OCULTA!$C$49:$D$57,2,0),0)</f>
        <v>0</v>
      </c>
      <c r="N28" s="48"/>
      <c r="O28" s="20">
        <f>IFERROR(VLOOKUP(N28,OCULTA!$C$49:$D$57,2,0),0)</f>
        <v>0</v>
      </c>
      <c r="P28" s="48"/>
      <c r="Q28" s="20">
        <f>IFERROR(VLOOKUP(P28,OCULTA!$C$49:$D$57,2,0),0)</f>
        <v>0</v>
      </c>
      <c r="R28" s="48"/>
      <c r="S28" s="20">
        <f>IFERROR(VLOOKUP(R28,OCULTA!$C$49:$D$57,2,0),0)</f>
        <v>0</v>
      </c>
      <c r="T28" s="22">
        <f>E28+G28+I28+K28+M28+O28+Q28+S28+0.0000000004</f>
        <v>4.0000000000000001E-10</v>
      </c>
      <c r="U28" s="45"/>
      <c r="V28" s="23">
        <f>IFERROR(VLOOKUP(U28,OCULTA!$C$49:$E$57,3,0),0)</f>
        <v>0</v>
      </c>
      <c r="W28" s="48"/>
      <c r="X28" s="23">
        <f>IFERROR(VLOOKUP(W28,OCULTA!$C$49:$E$57,3,0),0)</f>
        <v>0</v>
      </c>
      <c r="Y28" s="24">
        <f t="shared" si="5"/>
        <v>0</v>
      </c>
      <c r="Z28" s="25">
        <f t="shared" si="6"/>
        <v>4.0040000000000003E-10</v>
      </c>
      <c r="AA28" s="26">
        <f t="shared" si="7"/>
        <v>6</v>
      </c>
    </row>
    <row r="29" spans="2:27" ht="15.75" x14ac:dyDescent="0.25">
      <c r="B29" s="17">
        <f t="shared" si="4"/>
        <v>5</v>
      </c>
      <c r="C29" s="18" t="s">
        <v>33</v>
      </c>
      <c r="D29" s="45"/>
      <c r="E29" s="20">
        <f>IFERROR(VLOOKUP(D29,OCULTA!$C$49:$D$57,2,0),0)</f>
        <v>0</v>
      </c>
      <c r="F29" s="48"/>
      <c r="G29" s="20">
        <f>IFERROR(VLOOKUP(F29,OCULTA!$C$49:$D$57,2,0),0)</f>
        <v>0</v>
      </c>
      <c r="H29" s="48"/>
      <c r="I29" s="20">
        <f>IFERROR(VLOOKUP(H29,OCULTA!$C$49:$D$57,2,0),0)</f>
        <v>0</v>
      </c>
      <c r="J29" s="48"/>
      <c r="K29" s="20">
        <f>IFERROR(VLOOKUP(J29,OCULTA!$C$49:$D$57,2,0),0)</f>
        <v>0</v>
      </c>
      <c r="L29" s="48"/>
      <c r="M29" s="20">
        <f>IFERROR(VLOOKUP(L29,OCULTA!$C$49:$D$57,2,0),0)</f>
        <v>0</v>
      </c>
      <c r="N29" s="48"/>
      <c r="O29" s="20">
        <f>IFERROR(VLOOKUP(N29,OCULTA!$C$49:$D$57,2,0),0)</f>
        <v>0</v>
      </c>
      <c r="P29" s="48"/>
      <c r="Q29" s="20">
        <f>IFERROR(VLOOKUP(P29,OCULTA!$C$49:$D$57,2,0),0)</f>
        <v>0</v>
      </c>
      <c r="R29" s="48"/>
      <c r="S29" s="20">
        <f>IFERROR(VLOOKUP(R29,OCULTA!$C$49:$D$57,2,0),0)</f>
        <v>0</v>
      </c>
      <c r="T29" s="22">
        <f>E29+G29+I29+K29+M29+O29+Q29+S29+0.0000000005</f>
        <v>5.0000000000000003E-10</v>
      </c>
      <c r="U29" s="45"/>
      <c r="V29" s="23">
        <f>IFERROR(VLOOKUP(U29,OCULTA!$C$49:$E$57,3,0),0)</f>
        <v>0</v>
      </c>
      <c r="W29" s="48"/>
      <c r="X29" s="23">
        <f>IFERROR(VLOOKUP(W29,OCULTA!$C$49:$E$57,3,0),0)</f>
        <v>0</v>
      </c>
      <c r="Y29" s="24">
        <f t="shared" si="5"/>
        <v>0</v>
      </c>
      <c r="Z29" s="25">
        <f t="shared" si="6"/>
        <v>5.0050000000000008E-10</v>
      </c>
      <c r="AA29" s="26">
        <f t="shared" si="7"/>
        <v>5</v>
      </c>
    </row>
    <row r="30" spans="2:27" ht="15.75" x14ac:dyDescent="0.25">
      <c r="B30" s="17">
        <f t="shared" si="4"/>
        <v>4</v>
      </c>
      <c r="C30" s="18" t="s">
        <v>34</v>
      </c>
      <c r="D30" s="45"/>
      <c r="E30" s="20">
        <f>IFERROR(VLOOKUP(D30,OCULTA!$C$49:$D$57,2,0),0)</f>
        <v>0</v>
      </c>
      <c r="F30" s="48"/>
      <c r="G30" s="20">
        <f>IFERROR(VLOOKUP(F30,OCULTA!$C$49:$D$57,2,0),0)</f>
        <v>0</v>
      </c>
      <c r="H30" s="48"/>
      <c r="I30" s="20">
        <f>IFERROR(VLOOKUP(H30,OCULTA!$C$49:$D$57,2,0),0)</f>
        <v>0</v>
      </c>
      <c r="J30" s="48"/>
      <c r="K30" s="20">
        <f>IFERROR(VLOOKUP(J30,OCULTA!$C$49:$D$57,2,0),0)</f>
        <v>0</v>
      </c>
      <c r="L30" s="48"/>
      <c r="M30" s="20">
        <f>IFERROR(VLOOKUP(L30,OCULTA!$C$49:$D$57,2,0),0)</f>
        <v>0</v>
      </c>
      <c r="N30" s="48"/>
      <c r="O30" s="20">
        <f>IFERROR(VLOOKUP(N30,OCULTA!$C$49:$D$57,2,0),0)</f>
        <v>0</v>
      </c>
      <c r="P30" s="48"/>
      <c r="Q30" s="20">
        <f>IFERROR(VLOOKUP(P30,OCULTA!$C$49:$D$57,2,0),0)</f>
        <v>0</v>
      </c>
      <c r="R30" s="48"/>
      <c r="S30" s="20">
        <f>IFERROR(VLOOKUP(R30,OCULTA!$C$49:$D$57,2,0),0)</f>
        <v>0</v>
      </c>
      <c r="T30" s="22">
        <f>E30+G30+I30+K30+M30+O30+Q30+S30+0.0000000006</f>
        <v>6E-10</v>
      </c>
      <c r="U30" s="45"/>
      <c r="V30" s="23">
        <f>IFERROR(VLOOKUP(U30,OCULTA!$C$49:$E$57,3,0),0)</f>
        <v>0</v>
      </c>
      <c r="W30" s="48"/>
      <c r="X30" s="23">
        <f>IFERROR(VLOOKUP(W30,OCULTA!$C$49:$E$57,3,0),0)</f>
        <v>0</v>
      </c>
      <c r="Y30" s="24">
        <f t="shared" si="5"/>
        <v>0</v>
      </c>
      <c r="Z30" s="25">
        <f t="shared" si="6"/>
        <v>6.0059999999999997E-10</v>
      </c>
      <c r="AA30" s="26">
        <f t="shared" si="7"/>
        <v>4</v>
      </c>
    </row>
    <row r="31" spans="2:27" ht="15.75" x14ac:dyDescent="0.25">
      <c r="B31" s="17">
        <f t="shared" si="4"/>
        <v>3</v>
      </c>
      <c r="C31" s="18" t="s">
        <v>35</v>
      </c>
      <c r="D31" s="45"/>
      <c r="E31" s="20">
        <f>IFERROR(VLOOKUP(D31,OCULTA!$C$49:$D$57,2,0),0)</f>
        <v>0</v>
      </c>
      <c r="F31" s="48"/>
      <c r="G31" s="20">
        <f>IFERROR(VLOOKUP(F31,OCULTA!$C$49:$D$57,2,0),0)</f>
        <v>0</v>
      </c>
      <c r="H31" s="48"/>
      <c r="I31" s="20">
        <f>IFERROR(VLOOKUP(H31,OCULTA!$C$49:$D$57,2,0),0)</f>
        <v>0</v>
      </c>
      <c r="J31" s="48"/>
      <c r="K31" s="20">
        <f>IFERROR(VLOOKUP(J31,OCULTA!$C$49:$D$57,2,0),0)</f>
        <v>0</v>
      </c>
      <c r="L31" s="48"/>
      <c r="M31" s="20">
        <f>IFERROR(VLOOKUP(L31,OCULTA!$C$49:$D$57,2,0),0)</f>
        <v>0</v>
      </c>
      <c r="N31" s="48"/>
      <c r="O31" s="20">
        <f>IFERROR(VLOOKUP(N31,OCULTA!$C$49:$D$57,2,0),0)</f>
        <v>0</v>
      </c>
      <c r="P31" s="48"/>
      <c r="Q31" s="20">
        <f>IFERROR(VLOOKUP(P31,OCULTA!$C$49:$D$57,2,0),0)</f>
        <v>0</v>
      </c>
      <c r="R31" s="48"/>
      <c r="S31" s="20">
        <f>IFERROR(VLOOKUP(R31,OCULTA!$C$49:$D$57,2,0),0)</f>
        <v>0</v>
      </c>
      <c r="T31" s="22">
        <f>E31+G31+I31+K31+M31+O31+Q31+S31+0.0000000007</f>
        <v>6.9999999999999996E-10</v>
      </c>
      <c r="U31" s="45"/>
      <c r="V31" s="23">
        <f>IFERROR(VLOOKUP(U31,OCULTA!$C$49:$E$57,3,0),0)</f>
        <v>0</v>
      </c>
      <c r="W31" s="48"/>
      <c r="X31" s="23">
        <f>IFERROR(VLOOKUP(W31,OCULTA!$C$49:$E$57,3,0),0)</f>
        <v>0</v>
      </c>
      <c r="Y31" s="24">
        <f t="shared" si="5"/>
        <v>0</v>
      </c>
      <c r="Z31" s="25">
        <f t="shared" si="6"/>
        <v>7.0069999999999997E-10</v>
      </c>
      <c r="AA31" s="26">
        <f t="shared" si="7"/>
        <v>3</v>
      </c>
    </row>
    <row r="32" spans="2:27" ht="15.75" x14ac:dyDescent="0.25">
      <c r="B32" s="17">
        <f t="shared" si="4"/>
        <v>2</v>
      </c>
      <c r="C32" s="18" t="s">
        <v>36</v>
      </c>
      <c r="D32" s="45"/>
      <c r="E32" s="20">
        <f>IFERROR(VLOOKUP(D32,OCULTA!$C$49:$D$57,2,0),0)</f>
        <v>0</v>
      </c>
      <c r="F32" s="48"/>
      <c r="G32" s="20">
        <f>IFERROR(VLOOKUP(F32,OCULTA!$C$49:$D$57,2,0),0)</f>
        <v>0</v>
      </c>
      <c r="H32" s="48"/>
      <c r="I32" s="20">
        <f>IFERROR(VLOOKUP(H32,OCULTA!$C$49:$D$57,2,0),0)</f>
        <v>0</v>
      </c>
      <c r="J32" s="48"/>
      <c r="K32" s="20">
        <f>IFERROR(VLOOKUP(J32,OCULTA!$C$49:$D$57,2,0),0)</f>
        <v>0</v>
      </c>
      <c r="L32" s="48"/>
      <c r="M32" s="20">
        <f>IFERROR(VLOOKUP(L32,OCULTA!$C$49:$D$57,2,0),0)</f>
        <v>0</v>
      </c>
      <c r="N32" s="48"/>
      <c r="O32" s="20">
        <f>IFERROR(VLOOKUP(N32,OCULTA!$C$49:$D$57,2,0),0)</f>
        <v>0</v>
      </c>
      <c r="P32" s="48"/>
      <c r="Q32" s="20">
        <f>IFERROR(VLOOKUP(P32,OCULTA!$C$49:$D$57,2,0),0)</f>
        <v>0</v>
      </c>
      <c r="R32" s="48"/>
      <c r="S32" s="20">
        <f>IFERROR(VLOOKUP(R32,OCULTA!$C$49:$D$57,2,0),0)</f>
        <v>0</v>
      </c>
      <c r="T32" s="22">
        <f>E32+G32+I32+K32+M32+O32+Q32+S32+0.0000000008</f>
        <v>8.0000000000000003E-10</v>
      </c>
      <c r="U32" s="45"/>
      <c r="V32" s="23">
        <f>IFERROR(VLOOKUP(U32,OCULTA!$C$49:$E$57,3,0),0)</f>
        <v>0</v>
      </c>
      <c r="W32" s="48"/>
      <c r="X32" s="23">
        <f>IFERROR(VLOOKUP(W32,OCULTA!$C$49:$E$57,3,0),0)</f>
        <v>0</v>
      </c>
      <c r="Y32" s="24">
        <f t="shared" si="5"/>
        <v>0</v>
      </c>
      <c r="Z32" s="25">
        <f t="shared" si="6"/>
        <v>8.0080000000000007E-10</v>
      </c>
      <c r="AA32" s="26">
        <f t="shared" si="7"/>
        <v>2</v>
      </c>
    </row>
    <row r="33" spans="2:27" ht="16.5" thickBot="1" x14ac:dyDescent="0.3">
      <c r="B33" s="27">
        <f t="shared" si="4"/>
        <v>1</v>
      </c>
      <c r="C33" s="28" t="s">
        <v>37</v>
      </c>
      <c r="D33" s="46"/>
      <c r="E33" s="30">
        <f>IFERROR(VLOOKUP(D33,OCULTA!$C$49:$D$57,2,0),0)</f>
        <v>0</v>
      </c>
      <c r="F33" s="49"/>
      <c r="G33" s="30">
        <f>IFERROR(VLOOKUP(F33,OCULTA!$C$49:$D$57,2,0),0)</f>
        <v>0</v>
      </c>
      <c r="H33" s="49"/>
      <c r="I33" s="30">
        <f>IFERROR(VLOOKUP(H33,OCULTA!$C$49:$D$57,2,0),0)</f>
        <v>0</v>
      </c>
      <c r="J33" s="49"/>
      <c r="K33" s="30">
        <f>IFERROR(VLOOKUP(J33,OCULTA!$C$49:$D$57,2,0),0)</f>
        <v>0</v>
      </c>
      <c r="L33" s="49"/>
      <c r="M33" s="30">
        <f>IFERROR(VLOOKUP(L33,OCULTA!$C$49:$D$57,2,0),0)</f>
        <v>0</v>
      </c>
      <c r="N33" s="49"/>
      <c r="O33" s="30">
        <f>IFERROR(VLOOKUP(N33,OCULTA!$C$49:$D$57,2,0),0)</f>
        <v>0</v>
      </c>
      <c r="P33" s="49"/>
      <c r="Q33" s="30">
        <f>IFERROR(VLOOKUP(P33,OCULTA!$C$49:$D$57,2,0),0)</f>
        <v>0</v>
      </c>
      <c r="R33" s="49"/>
      <c r="S33" s="30">
        <f>IFERROR(VLOOKUP(R33,OCULTA!$C$49:$D$57,2,0),0)</f>
        <v>0</v>
      </c>
      <c r="T33" s="32">
        <f>E33+G33+I33+K33+M33+O33+Q33+S33+0.0000000009</f>
        <v>8.9999999999999999E-10</v>
      </c>
      <c r="U33" s="46"/>
      <c r="V33" s="33">
        <f>IFERROR(VLOOKUP(U33,OCULTA!$C$49:$E$57,3,0),0)</f>
        <v>0</v>
      </c>
      <c r="W33" s="49"/>
      <c r="X33" s="33">
        <f>IFERROR(VLOOKUP(W33,OCULTA!$C$49:$E$57,3,0),0)</f>
        <v>0</v>
      </c>
      <c r="Y33" s="34">
        <f t="shared" si="5"/>
        <v>0</v>
      </c>
      <c r="Z33" s="35">
        <f t="shared" si="6"/>
        <v>9.0089999999999996E-10</v>
      </c>
      <c r="AA33" s="36">
        <f t="shared" si="7"/>
        <v>1</v>
      </c>
    </row>
    <row r="34" spans="2:27" ht="15.75" thickBot="1" x14ac:dyDescent="0.3">
      <c r="AA34" s="37"/>
    </row>
    <row r="35" spans="2:27" ht="21.75" customHeight="1" thickBot="1" x14ac:dyDescent="0.4">
      <c r="B35" s="72" t="s">
        <v>26</v>
      </c>
      <c r="C35" s="73"/>
      <c r="D35" s="73"/>
      <c r="E35" s="73"/>
      <c r="F35" s="73"/>
      <c r="G35" s="73"/>
      <c r="H35" s="73"/>
      <c r="I35" s="73"/>
      <c r="J35" s="73"/>
      <c r="K35" s="73"/>
      <c r="L35" s="73"/>
      <c r="M35" s="73"/>
      <c r="N35" s="73"/>
      <c r="O35" s="73"/>
      <c r="P35" s="73"/>
      <c r="Q35" s="73"/>
      <c r="R35" s="73"/>
      <c r="S35" s="73"/>
      <c r="T35" s="73"/>
      <c r="U35" s="73"/>
      <c r="V35" s="73"/>
      <c r="W35" s="73"/>
      <c r="X35" s="73"/>
      <c r="Y35" s="73"/>
      <c r="Z35" s="73"/>
      <c r="AA35" s="74"/>
    </row>
    <row r="36" spans="2:27" ht="15.75" thickBot="1" x14ac:dyDescent="0.3"/>
    <row r="37" spans="2:27" ht="15.75" x14ac:dyDescent="0.25">
      <c r="D37" s="56" t="s">
        <v>21</v>
      </c>
      <c r="E37" s="57"/>
      <c r="F37" s="57"/>
      <c r="G37" s="57"/>
      <c r="H37" s="57"/>
      <c r="I37" s="57"/>
      <c r="J37" s="57"/>
      <c r="K37" s="57"/>
      <c r="L37" s="57"/>
      <c r="M37" s="57"/>
      <c r="N37" s="57"/>
      <c r="O37" s="57"/>
      <c r="P37" s="57"/>
      <c r="Q37" s="57"/>
      <c r="R37" s="57"/>
      <c r="S37" s="57"/>
      <c r="T37" s="57"/>
      <c r="U37" s="58" t="s">
        <v>25</v>
      </c>
      <c r="V37" s="59"/>
      <c r="W37" s="59"/>
      <c r="X37" s="59"/>
      <c r="Y37" s="60"/>
      <c r="Z37" s="61" t="s">
        <v>23</v>
      </c>
      <c r="AA37" s="63" t="s">
        <v>20</v>
      </c>
    </row>
    <row r="38" spans="2:27" x14ac:dyDescent="0.25">
      <c r="D38" s="65" t="s">
        <v>11</v>
      </c>
      <c r="E38" s="66"/>
      <c r="F38" s="66" t="s">
        <v>12</v>
      </c>
      <c r="G38" s="66"/>
      <c r="H38" s="66" t="s">
        <v>13</v>
      </c>
      <c r="I38" s="66"/>
      <c r="J38" s="66" t="s">
        <v>14</v>
      </c>
      <c r="K38" s="66"/>
      <c r="L38" s="66" t="s">
        <v>15</v>
      </c>
      <c r="M38" s="66"/>
      <c r="N38" s="66" t="s">
        <v>16</v>
      </c>
      <c r="O38" s="66"/>
      <c r="P38" s="66" t="s">
        <v>17</v>
      </c>
      <c r="Q38" s="66"/>
      <c r="R38" s="66" t="s">
        <v>18</v>
      </c>
      <c r="S38" s="66"/>
      <c r="T38" s="69" t="s">
        <v>23</v>
      </c>
      <c r="U38" s="70" t="s">
        <v>22</v>
      </c>
      <c r="V38" s="71"/>
      <c r="W38" s="67" t="s">
        <v>24</v>
      </c>
      <c r="X38" s="67"/>
      <c r="Y38" s="68" t="s">
        <v>23</v>
      </c>
      <c r="Z38" s="62"/>
      <c r="AA38" s="64"/>
    </row>
    <row r="39" spans="2:27" ht="15.75" thickBot="1" x14ac:dyDescent="0.3">
      <c r="D39" s="4" t="s">
        <v>20</v>
      </c>
      <c r="E39" s="5" t="s">
        <v>19</v>
      </c>
      <c r="F39" s="6" t="s">
        <v>20</v>
      </c>
      <c r="G39" s="5" t="s">
        <v>19</v>
      </c>
      <c r="H39" s="6" t="s">
        <v>20</v>
      </c>
      <c r="I39" s="5" t="s">
        <v>19</v>
      </c>
      <c r="J39" s="6" t="s">
        <v>20</v>
      </c>
      <c r="K39" s="5" t="s">
        <v>19</v>
      </c>
      <c r="L39" s="6" t="s">
        <v>20</v>
      </c>
      <c r="M39" s="5" t="s">
        <v>19</v>
      </c>
      <c r="N39" s="6" t="s">
        <v>20</v>
      </c>
      <c r="O39" s="5" t="s">
        <v>19</v>
      </c>
      <c r="P39" s="6" t="s">
        <v>20</v>
      </c>
      <c r="Q39" s="5" t="s">
        <v>19</v>
      </c>
      <c r="R39" s="6" t="s">
        <v>20</v>
      </c>
      <c r="S39" s="5" t="s">
        <v>19</v>
      </c>
      <c r="T39" s="69"/>
      <c r="U39" s="4" t="s">
        <v>20</v>
      </c>
      <c r="V39" s="5" t="s">
        <v>19</v>
      </c>
      <c r="W39" s="6" t="s">
        <v>20</v>
      </c>
      <c r="X39" s="5" t="s">
        <v>19</v>
      </c>
      <c r="Y39" s="68"/>
      <c r="Z39" s="62"/>
      <c r="AA39" s="64"/>
    </row>
    <row r="40" spans="2:27" ht="15.75" x14ac:dyDescent="0.25">
      <c r="B40" s="7">
        <f>AA40</f>
        <v>8</v>
      </c>
      <c r="C40" s="8" t="str">
        <f>VLOOKUP(1,$B$10:$C$18,2,0)</f>
        <v>Twin Melody</v>
      </c>
      <c r="D40" s="44"/>
      <c r="E40" s="10">
        <f>IFERROR(VLOOKUP(D40,OCULTA!$G$49:$H$56,2,0),0)</f>
        <v>0</v>
      </c>
      <c r="F40" s="47"/>
      <c r="G40" s="10">
        <f>IFERROR(VLOOKUP(F40,OCULTA!$G$49:$H$56,2,0),0)</f>
        <v>0</v>
      </c>
      <c r="H40" s="47"/>
      <c r="I40" s="10">
        <f>IFERROR(VLOOKUP(H40,OCULTA!$G$49:$H$56,2,0),0)</f>
        <v>0</v>
      </c>
      <c r="J40" s="47"/>
      <c r="K40" s="10">
        <f>IFERROR(VLOOKUP(J40,OCULTA!$G$49:$H$56,2,0),0)</f>
        <v>0</v>
      </c>
      <c r="L40" s="47"/>
      <c r="M40" s="10">
        <f>IFERROR(VLOOKUP(L40,OCULTA!$G$49:$H$56,2,0),0)</f>
        <v>0</v>
      </c>
      <c r="N40" s="47"/>
      <c r="O40" s="10">
        <f>IFERROR(VLOOKUP(N40,OCULTA!$G$49:$H$56,2,0),0)</f>
        <v>0</v>
      </c>
      <c r="P40" s="47"/>
      <c r="Q40" s="10">
        <f>IFERROR(VLOOKUP(P40,OCULTA!$G$49:$H$56,2,0),0)</f>
        <v>0</v>
      </c>
      <c r="R40" s="47"/>
      <c r="S40" s="10">
        <f>IFERROR(VLOOKUP(R40,OCULTA!$G$49:$H$56,2,0),0)</f>
        <v>0</v>
      </c>
      <c r="T40" s="12">
        <f>E40+G40+I40+K40+M40+O40+Q40+S40+0.0000000001</f>
        <v>1E-10</v>
      </c>
      <c r="U40" s="44"/>
      <c r="V40" s="13">
        <f>IFERROR(VLOOKUP(U40,OCULTA!$G$49:$I$56,3,0),0)</f>
        <v>0</v>
      </c>
      <c r="W40" s="47"/>
      <c r="X40" s="13">
        <f>IFERROR(VLOOKUP(W40,OCULTA!$G$49:$I$56,3,0),0)</f>
        <v>0</v>
      </c>
      <c r="Y40" s="14">
        <f>V40+X40</f>
        <v>0</v>
      </c>
      <c r="Z40" s="38">
        <f>T40+Y40+T40/10000</f>
        <v>1.0001E-10</v>
      </c>
      <c r="AA40" s="39">
        <f>RANK(Z40,$Z$40:$Z$47,0)</f>
        <v>8</v>
      </c>
    </row>
    <row r="41" spans="2:27" ht="15.75" x14ac:dyDescent="0.25">
      <c r="B41" s="17">
        <f t="shared" ref="B41:B47" si="8">AA41</f>
        <v>7</v>
      </c>
      <c r="C41" s="18" t="str">
        <f>VLOOKUP(2,$B$10:$C$18,2,0)</f>
        <v>Sofía Martín</v>
      </c>
      <c r="D41" s="45"/>
      <c r="E41" s="20">
        <f>IFERROR(VLOOKUP(D41,OCULTA!$G$49:$H$56,2,0),0)</f>
        <v>0</v>
      </c>
      <c r="F41" s="48"/>
      <c r="G41" s="20">
        <f>IFERROR(VLOOKUP(F41,OCULTA!$G$49:$H$56,2,0),0)</f>
        <v>0</v>
      </c>
      <c r="H41" s="48"/>
      <c r="I41" s="20">
        <f>IFERROR(VLOOKUP(H41,OCULTA!$G$49:$H$56,2,0),0)</f>
        <v>0</v>
      </c>
      <c r="J41" s="48"/>
      <c r="K41" s="20">
        <f>IFERROR(VLOOKUP(J41,OCULTA!$G$49:$H$56,2,0),0)</f>
        <v>0</v>
      </c>
      <c r="L41" s="48"/>
      <c r="M41" s="20">
        <f>IFERROR(VLOOKUP(L41,OCULTA!$G$49:$H$56,2,0),0)</f>
        <v>0</v>
      </c>
      <c r="N41" s="48"/>
      <c r="O41" s="20">
        <f>IFERROR(VLOOKUP(N41,OCULTA!$G$49:$H$56,2,0),0)</f>
        <v>0</v>
      </c>
      <c r="P41" s="48"/>
      <c r="Q41" s="20">
        <f>IFERROR(VLOOKUP(P41,OCULTA!$G$49:$H$56,2,0),0)</f>
        <v>0</v>
      </c>
      <c r="R41" s="48"/>
      <c r="S41" s="20">
        <f>IFERROR(VLOOKUP(R41,OCULTA!$G$49:$H$56,2,0),0)</f>
        <v>0</v>
      </c>
      <c r="T41" s="22">
        <f>E41+G41+I41+K41+M41+O41+Q41+S41+0.0000000002</f>
        <v>2.0000000000000001E-10</v>
      </c>
      <c r="U41" s="45"/>
      <c r="V41" s="23">
        <f>IFERROR(VLOOKUP(U41,OCULTA!$G$49:$I$56,3,0),0)</f>
        <v>0</v>
      </c>
      <c r="W41" s="48"/>
      <c r="X41" s="23">
        <f>IFERROR(VLOOKUP(W41,OCULTA!$G$49:$I$56,3,0),0)</f>
        <v>0</v>
      </c>
      <c r="Y41" s="24">
        <f t="shared" ref="Y41:Y46" si="9">V41+X41</f>
        <v>0</v>
      </c>
      <c r="Z41" s="40">
        <f t="shared" ref="Z41:Z46" si="10">T41+Y41+T41/10000</f>
        <v>2.0002E-10</v>
      </c>
      <c r="AA41" s="41">
        <f t="shared" ref="AA41:AA47" si="11">RANK(Z41,$Z$40:$Z$47,0)</f>
        <v>7</v>
      </c>
    </row>
    <row r="42" spans="2:27" ht="15.75" x14ac:dyDescent="0.25">
      <c r="B42" s="17">
        <f t="shared" si="8"/>
        <v>6</v>
      </c>
      <c r="C42" s="18" t="str">
        <f>VLOOKUP(3,$B$10:$C$18,2,0)</f>
        <v>Sharonne</v>
      </c>
      <c r="D42" s="45"/>
      <c r="E42" s="20">
        <f>IFERROR(VLOOKUP(D42,OCULTA!$G$49:$H$56,2,0),0)</f>
        <v>0</v>
      </c>
      <c r="F42" s="48"/>
      <c r="G42" s="20">
        <f>IFERROR(VLOOKUP(F42,OCULTA!$G$49:$H$56,2,0),0)</f>
        <v>0</v>
      </c>
      <c r="H42" s="48"/>
      <c r="I42" s="20">
        <f>IFERROR(VLOOKUP(H42,OCULTA!$G$49:$H$56,2,0),0)</f>
        <v>0</v>
      </c>
      <c r="J42" s="48"/>
      <c r="K42" s="20">
        <f>IFERROR(VLOOKUP(J42,OCULTA!$G$49:$H$56,2,0),0)</f>
        <v>0</v>
      </c>
      <c r="L42" s="48"/>
      <c r="M42" s="20">
        <f>IFERROR(VLOOKUP(L42,OCULTA!$G$49:$H$56,2,0),0)</f>
        <v>0</v>
      </c>
      <c r="N42" s="48"/>
      <c r="O42" s="20">
        <f>IFERROR(VLOOKUP(N42,OCULTA!$G$49:$H$56,2,0),0)</f>
        <v>0</v>
      </c>
      <c r="P42" s="48"/>
      <c r="Q42" s="20">
        <f>IFERROR(VLOOKUP(P42,OCULTA!$G$49:$H$56,2,0),0)</f>
        <v>0</v>
      </c>
      <c r="R42" s="48"/>
      <c r="S42" s="20">
        <f>IFERROR(VLOOKUP(R42,OCULTA!$G$49:$H$56,2,0),0)</f>
        <v>0</v>
      </c>
      <c r="T42" s="22">
        <f>E42+G42+I42+K42+M42+O42+Q42+S42+0.0000000003</f>
        <v>3E-10</v>
      </c>
      <c r="U42" s="45"/>
      <c r="V42" s="23">
        <f>IFERROR(VLOOKUP(U42,OCULTA!$G$49:$I$56,3,0),0)</f>
        <v>0</v>
      </c>
      <c r="W42" s="48"/>
      <c r="X42" s="23">
        <f>IFERROR(VLOOKUP(W42,OCULTA!$G$49:$I$56,3,0),0)</f>
        <v>0</v>
      </c>
      <c r="Y42" s="24">
        <f t="shared" si="9"/>
        <v>0</v>
      </c>
      <c r="Z42" s="40">
        <f t="shared" si="10"/>
        <v>3.0003E-10</v>
      </c>
      <c r="AA42" s="41">
        <f t="shared" si="11"/>
        <v>6</v>
      </c>
    </row>
    <row r="43" spans="2:27" ht="15.75" x14ac:dyDescent="0.25">
      <c r="B43" s="17">
        <f t="shared" si="8"/>
        <v>5</v>
      </c>
      <c r="C43" s="18" t="str">
        <f>VLOOKUP(4,$B$10:$C$18,2,0)</f>
        <v>Meler</v>
      </c>
      <c r="D43" s="45"/>
      <c r="E43" s="20">
        <f>IFERROR(VLOOKUP(D43,OCULTA!$G$49:$H$56,2,0),0)</f>
        <v>0</v>
      </c>
      <c r="F43" s="48"/>
      <c r="G43" s="20">
        <f>IFERROR(VLOOKUP(F43,OCULTA!$G$49:$H$56,2,0),0)</f>
        <v>0</v>
      </c>
      <c r="H43" s="48"/>
      <c r="I43" s="20">
        <f>IFERROR(VLOOKUP(H43,OCULTA!$G$49:$H$56,2,0),0)</f>
        <v>0</v>
      </c>
      <c r="J43" s="48"/>
      <c r="K43" s="20">
        <f>IFERROR(VLOOKUP(J43,OCULTA!$G$49:$H$56,2,0),0)</f>
        <v>0</v>
      </c>
      <c r="L43" s="48"/>
      <c r="M43" s="20">
        <f>IFERROR(VLOOKUP(L43,OCULTA!$G$49:$H$56,2,0),0)</f>
        <v>0</v>
      </c>
      <c r="N43" s="48"/>
      <c r="O43" s="20">
        <f>IFERROR(VLOOKUP(N43,OCULTA!$G$49:$H$56,2,0),0)</f>
        <v>0</v>
      </c>
      <c r="P43" s="48"/>
      <c r="Q43" s="20">
        <f>IFERROR(VLOOKUP(P43,OCULTA!$G$49:$H$56,2,0),0)</f>
        <v>0</v>
      </c>
      <c r="R43" s="48"/>
      <c r="S43" s="20">
        <f>IFERROR(VLOOKUP(R43,OCULTA!$G$49:$H$56,2,0),0)</f>
        <v>0</v>
      </c>
      <c r="T43" s="22">
        <f>E43+G43+I43+K43+M43+O43+Q43+S43+0.0000000004</f>
        <v>4.0000000000000001E-10</v>
      </c>
      <c r="U43" s="45"/>
      <c r="V43" s="23">
        <f>IFERROR(VLOOKUP(U43,OCULTA!$G$49:$I$56,3,0),0)</f>
        <v>0</v>
      </c>
      <c r="W43" s="48"/>
      <c r="X43" s="23">
        <f>IFERROR(VLOOKUP(W43,OCULTA!$G$49:$I$56,3,0),0)</f>
        <v>0</v>
      </c>
      <c r="Y43" s="24">
        <f t="shared" si="9"/>
        <v>0</v>
      </c>
      <c r="Z43" s="40">
        <f t="shared" si="10"/>
        <v>4.0004E-10</v>
      </c>
      <c r="AA43" s="41">
        <f t="shared" si="11"/>
        <v>5</v>
      </c>
    </row>
    <row r="44" spans="2:27" ht="15.75" x14ac:dyDescent="0.25">
      <c r="B44" s="17">
        <f t="shared" si="8"/>
        <v>4</v>
      </c>
      <c r="C44" s="18" t="str">
        <f>VLOOKUP(1,$B$25:$C$33,2,0)</f>
        <v>Vicco</v>
      </c>
      <c r="D44" s="45"/>
      <c r="E44" s="20">
        <f>IFERROR(VLOOKUP(D44,OCULTA!$G$49:$H$56,2,0),0)</f>
        <v>0</v>
      </c>
      <c r="F44" s="48"/>
      <c r="G44" s="20">
        <f>IFERROR(VLOOKUP(F44,OCULTA!$G$49:$H$56,2,0),0)</f>
        <v>0</v>
      </c>
      <c r="H44" s="48"/>
      <c r="I44" s="20">
        <f>IFERROR(VLOOKUP(H44,OCULTA!$G$49:$H$56,2,0),0)</f>
        <v>0</v>
      </c>
      <c r="J44" s="48"/>
      <c r="K44" s="20">
        <f>IFERROR(VLOOKUP(J44,OCULTA!$G$49:$H$56,2,0),0)</f>
        <v>0</v>
      </c>
      <c r="L44" s="48"/>
      <c r="M44" s="20">
        <f>IFERROR(VLOOKUP(L44,OCULTA!$G$49:$H$56,2,0),0)</f>
        <v>0</v>
      </c>
      <c r="N44" s="48"/>
      <c r="O44" s="20">
        <f>IFERROR(VLOOKUP(N44,OCULTA!$G$49:$H$56,2,0),0)</f>
        <v>0</v>
      </c>
      <c r="P44" s="48"/>
      <c r="Q44" s="20">
        <f>IFERROR(VLOOKUP(P44,OCULTA!$G$49:$H$56,2,0),0)</f>
        <v>0</v>
      </c>
      <c r="R44" s="48"/>
      <c r="S44" s="20">
        <f>IFERROR(VLOOKUP(R44,OCULTA!$G$49:$H$56,2,0),0)</f>
        <v>0</v>
      </c>
      <c r="T44" s="22">
        <f>E44+G44+I44+K44+M44+O44+Q44+S44+0.0000000005</f>
        <v>5.0000000000000003E-10</v>
      </c>
      <c r="U44" s="45"/>
      <c r="V44" s="23">
        <f>IFERROR(VLOOKUP(U44,OCULTA!$G$49:$I$56,3,0),0)</f>
        <v>0</v>
      </c>
      <c r="W44" s="48"/>
      <c r="X44" s="23">
        <f>IFERROR(VLOOKUP(W44,OCULTA!$G$49:$I$56,3,0),0)</f>
        <v>0</v>
      </c>
      <c r="Y44" s="24">
        <f t="shared" si="9"/>
        <v>0</v>
      </c>
      <c r="Z44" s="40">
        <f t="shared" si="10"/>
        <v>5.0005000000000005E-10</v>
      </c>
      <c r="AA44" s="41">
        <f t="shared" si="11"/>
        <v>4</v>
      </c>
    </row>
    <row r="45" spans="2:27" ht="15.75" x14ac:dyDescent="0.25">
      <c r="B45" s="17">
        <f t="shared" si="8"/>
        <v>3</v>
      </c>
      <c r="C45" s="18" t="str">
        <f>VLOOKUP(2,$B$25:$C$33,2,0)</f>
        <v>Siderland</v>
      </c>
      <c r="D45" s="45"/>
      <c r="E45" s="20">
        <f>IFERROR(VLOOKUP(D45,OCULTA!$G$49:$H$56,2,0),0)</f>
        <v>0</v>
      </c>
      <c r="F45" s="48"/>
      <c r="G45" s="20">
        <f>IFERROR(VLOOKUP(F45,OCULTA!$G$49:$H$56,2,0),0)</f>
        <v>0</v>
      </c>
      <c r="H45" s="48"/>
      <c r="I45" s="20">
        <f>IFERROR(VLOOKUP(H45,OCULTA!$G$49:$H$56,2,0),0)</f>
        <v>0</v>
      </c>
      <c r="J45" s="48"/>
      <c r="K45" s="20">
        <f>IFERROR(VLOOKUP(J45,OCULTA!$G$49:$H$56,2,0),0)</f>
        <v>0</v>
      </c>
      <c r="L45" s="48"/>
      <c r="M45" s="20">
        <f>IFERROR(VLOOKUP(L45,OCULTA!$G$49:$H$56,2,0),0)</f>
        <v>0</v>
      </c>
      <c r="N45" s="48"/>
      <c r="O45" s="20">
        <f>IFERROR(VLOOKUP(N45,OCULTA!$G$49:$H$56,2,0),0)</f>
        <v>0</v>
      </c>
      <c r="P45" s="48"/>
      <c r="Q45" s="20">
        <f>IFERROR(VLOOKUP(P45,OCULTA!$G$49:$H$56,2,0),0)</f>
        <v>0</v>
      </c>
      <c r="R45" s="48"/>
      <c r="S45" s="20">
        <f>IFERROR(VLOOKUP(R45,OCULTA!$G$49:$H$56,2,0),0)</f>
        <v>0</v>
      </c>
      <c r="T45" s="22">
        <f>E45+G45+I45+K45+M45+O45+Q45+S45+0.0000000006</f>
        <v>6E-10</v>
      </c>
      <c r="U45" s="45"/>
      <c r="V45" s="23">
        <f>IFERROR(VLOOKUP(U45,OCULTA!$G$49:$I$56,3,0),0)</f>
        <v>0</v>
      </c>
      <c r="W45" s="48"/>
      <c r="X45" s="23">
        <f>IFERROR(VLOOKUP(W45,OCULTA!$G$49:$I$56,3,0),0)</f>
        <v>0</v>
      </c>
      <c r="Y45" s="24">
        <f t="shared" si="9"/>
        <v>0</v>
      </c>
      <c r="Z45" s="40">
        <f t="shared" si="10"/>
        <v>6.0005999999999999E-10</v>
      </c>
      <c r="AA45" s="41">
        <f t="shared" si="11"/>
        <v>3</v>
      </c>
    </row>
    <row r="46" spans="2:27" ht="15.75" x14ac:dyDescent="0.25">
      <c r="B46" s="17">
        <f t="shared" si="8"/>
        <v>2</v>
      </c>
      <c r="C46" s="18" t="str">
        <f>VLOOKUP(3,$B$25:$C$33,2,0)</f>
        <v>Rakky Ripper</v>
      </c>
      <c r="D46" s="45"/>
      <c r="E46" s="20">
        <f>IFERROR(VLOOKUP(D46,OCULTA!$G$49:$H$56,2,0),0)</f>
        <v>0</v>
      </c>
      <c r="F46" s="48"/>
      <c r="G46" s="20">
        <f>IFERROR(VLOOKUP(F46,OCULTA!$G$49:$H$56,2,0),0)</f>
        <v>0</v>
      </c>
      <c r="H46" s="48"/>
      <c r="I46" s="20">
        <f>IFERROR(VLOOKUP(H46,OCULTA!$G$49:$H$56,2,0),0)</f>
        <v>0</v>
      </c>
      <c r="J46" s="48"/>
      <c r="K46" s="20">
        <f>IFERROR(VLOOKUP(J46,OCULTA!$G$49:$H$56,2,0),0)</f>
        <v>0</v>
      </c>
      <c r="L46" s="48"/>
      <c r="M46" s="20">
        <f>IFERROR(VLOOKUP(L46,OCULTA!$G$49:$H$56,2,0),0)</f>
        <v>0</v>
      </c>
      <c r="N46" s="48"/>
      <c r="O46" s="20">
        <f>IFERROR(VLOOKUP(N46,OCULTA!$G$49:$H$56,2,0),0)</f>
        <v>0</v>
      </c>
      <c r="P46" s="48"/>
      <c r="Q46" s="20">
        <f>IFERROR(VLOOKUP(P46,OCULTA!$G$49:$H$56,2,0),0)</f>
        <v>0</v>
      </c>
      <c r="R46" s="48"/>
      <c r="S46" s="20">
        <f>IFERROR(VLOOKUP(R46,OCULTA!$G$49:$H$56,2,0),0)</f>
        <v>0</v>
      </c>
      <c r="T46" s="22">
        <f>E46+G46+I46+K46+M46+O46+Q46+S46+0.0000000007</f>
        <v>6.9999999999999996E-10</v>
      </c>
      <c r="U46" s="45"/>
      <c r="V46" s="23">
        <f>IFERROR(VLOOKUP(U46,OCULTA!$G$49:$I$56,3,0),0)</f>
        <v>0</v>
      </c>
      <c r="W46" s="48"/>
      <c r="X46" s="23">
        <f>IFERROR(VLOOKUP(W46,OCULTA!$G$49:$I$56,3,0),0)</f>
        <v>0</v>
      </c>
      <c r="Y46" s="24">
        <f t="shared" si="9"/>
        <v>0</v>
      </c>
      <c r="Z46" s="40">
        <f t="shared" si="10"/>
        <v>7.0006999999999994E-10</v>
      </c>
      <c r="AA46" s="41">
        <f t="shared" si="11"/>
        <v>2</v>
      </c>
    </row>
    <row r="47" spans="2:27" ht="16.5" thickBot="1" x14ac:dyDescent="0.3">
      <c r="B47" s="27">
        <f t="shared" si="8"/>
        <v>1</v>
      </c>
      <c r="C47" s="28" t="str">
        <f>VLOOKUP(4,$B$25:$C$33,2,0)</f>
        <v>Karmento</v>
      </c>
      <c r="D47" s="46"/>
      <c r="E47" s="30">
        <f>IFERROR(VLOOKUP(D47,OCULTA!$G$49:$H$56,2,0),0)</f>
        <v>0</v>
      </c>
      <c r="F47" s="49"/>
      <c r="G47" s="30">
        <f>IFERROR(VLOOKUP(F47,OCULTA!$G$49:$H$56,2,0),0)</f>
        <v>0</v>
      </c>
      <c r="H47" s="49"/>
      <c r="I47" s="30">
        <f>IFERROR(VLOOKUP(H47,OCULTA!$G$49:$H$56,2,0),0)</f>
        <v>0</v>
      </c>
      <c r="J47" s="49"/>
      <c r="K47" s="30">
        <f>IFERROR(VLOOKUP(J47,OCULTA!$G$49:$H$56,2,0),0)</f>
        <v>0</v>
      </c>
      <c r="L47" s="49"/>
      <c r="M47" s="30">
        <f>IFERROR(VLOOKUP(L47,OCULTA!$G$49:$H$56,2,0),0)</f>
        <v>0</v>
      </c>
      <c r="N47" s="49"/>
      <c r="O47" s="30">
        <f>IFERROR(VLOOKUP(N47,OCULTA!$G$49:$H$56,2,0),0)</f>
        <v>0</v>
      </c>
      <c r="P47" s="49"/>
      <c r="Q47" s="30">
        <f>IFERROR(VLOOKUP(P47,OCULTA!$G$49:$H$56,2,0),0)</f>
        <v>0</v>
      </c>
      <c r="R47" s="49"/>
      <c r="S47" s="30">
        <f>IFERROR(VLOOKUP(R47,OCULTA!$G$49:$H$56,2,0),0)</f>
        <v>0</v>
      </c>
      <c r="T47" s="32">
        <f>E47+G47+I47+K47+M47+O47+Q47+S47+0.0000000008</f>
        <v>8.0000000000000003E-10</v>
      </c>
      <c r="U47" s="46"/>
      <c r="V47" s="33">
        <f>IFERROR(VLOOKUP(U47,OCULTA!$G$49:$I$56,3,0),0)</f>
        <v>0</v>
      </c>
      <c r="W47" s="49"/>
      <c r="X47" s="33">
        <f>IFERROR(VLOOKUP(W47,OCULTA!$G$49:$I$56,3,0),0)</f>
        <v>0</v>
      </c>
      <c r="Y47" s="34">
        <f>V47+X47</f>
        <v>0</v>
      </c>
      <c r="Z47" s="42">
        <f>T47+Y47+T47/10000</f>
        <v>8.0007999999999999E-10</v>
      </c>
      <c r="AA47" s="43">
        <f t="shared" si="11"/>
        <v>1</v>
      </c>
    </row>
  </sheetData>
  <sheetProtection algorithmName="SHA-512" hashValue="PdNlShoZ1aB+OCBZZypZYSiZOMEAcxAOTceLGzszZoVAy7WQyrWPqy1XOALaYsyEwigiMMuqjcvda0qnBltsNQ==" saltValue="/1AAONUzFsXxRBXdjVGBUQ==" spinCount="100000" sheet="1" objects="1" scenarios="1"/>
  <mergeCells count="52">
    <mergeCell ref="Y38:Y39"/>
    <mergeCell ref="H38:I38"/>
    <mergeCell ref="J38:K38"/>
    <mergeCell ref="L38:M38"/>
    <mergeCell ref="N38:O38"/>
    <mergeCell ref="P38:Q38"/>
    <mergeCell ref="T8:T9"/>
    <mergeCell ref="U8:V8"/>
    <mergeCell ref="U23:V23"/>
    <mergeCell ref="W23:X23"/>
    <mergeCell ref="R38:S38"/>
    <mergeCell ref="B35:AA35"/>
    <mergeCell ref="D37:T37"/>
    <mergeCell ref="U37:Y37"/>
    <mergeCell ref="Z37:Z39"/>
    <mergeCell ref="AA37:AA39"/>
    <mergeCell ref="D38:E38"/>
    <mergeCell ref="F38:G38"/>
    <mergeCell ref="T38:T39"/>
    <mergeCell ref="U38:V38"/>
    <mergeCell ref="W38:X38"/>
    <mergeCell ref="Y23:Y24"/>
    <mergeCell ref="T23:T24"/>
    <mergeCell ref="B20:AA20"/>
    <mergeCell ref="D22:T22"/>
    <mergeCell ref="U22:Y22"/>
    <mergeCell ref="Z22:Z24"/>
    <mergeCell ref="AA22:AA24"/>
    <mergeCell ref="D23:E23"/>
    <mergeCell ref="F23:G23"/>
    <mergeCell ref="H23:I23"/>
    <mergeCell ref="J23:K23"/>
    <mergeCell ref="L23:M23"/>
    <mergeCell ref="N23:O23"/>
    <mergeCell ref="P23:Q23"/>
    <mergeCell ref="R23:S23"/>
    <mergeCell ref="B2:AA2"/>
    <mergeCell ref="B5:AA5"/>
    <mergeCell ref="D7:T7"/>
    <mergeCell ref="U7:Y7"/>
    <mergeCell ref="Z7:Z9"/>
    <mergeCell ref="AA7:AA9"/>
    <mergeCell ref="D8:E8"/>
    <mergeCell ref="F8:G8"/>
    <mergeCell ref="H8:I8"/>
    <mergeCell ref="J8:K8"/>
    <mergeCell ref="W8:X8"/>
    <mergeCell ref="Y8:Y9"/>
    <mergeCell ref="L8:M8"/>
    <mergeCell ref="N8:O8"/>
    <mergeCell ref="P8:Q8"/>
    <mergeCell ref="R8:S8"/>
  </mergeCells>
  <conditionalFormatting sqref="B40:B47">
    <cfRule type="cellIs" dxfId="39" priority="39" operator="equal">
      <formula>1</formula>
    </cfRule>
  </conditionalFormatting>
  <conditionalFormatting sqref="B10:B18">
    <cfRule type="cellIs" dxfId="38" priority="26" operator="between">
      <formula>1</formula>
      <formula>4</formula>
    </cfRule>
    <cfRule type="cellIs" dxfId="37" priority="27" operator="equal">
      <formula>1</formula>
    </cfRule>
  </conditionalFormatting>
  <conditionalFormatting sqref="B25:B33">
    <cfRule type="cellIs" dxfId="36" priority="24" operator="between">
      <formula>1</formula>
      <formula>4</formula>
    </cfRule>
    <cfRule type="cellIs" dxfId="35" priority="25" operator="equal">
      <formula>1</formula>
    </cfRule>
  </conditionalFormatting>
  <conditionalFormatting sqref="D10:S17">
    <cfRule type="cellIs" dxfId="34" priority="19" operator="equal">
      <formula>12</formula>
    </cfRule>
  </conditionalFormatting>
  <conditionalFormatting sqref="V10:X17">
    <cfRule type="cellIs" dxfId="33" priority="18" operator="equal">
      <formula>40</formula>
    </cfRule>
  </conditionalFormatting>
  <conditionalFormatting sqref="D18:S18">
    <cfRule type="cellIs" dxfId="32" priority="17" operator="equal">
      <formula>12</formula>
    </cfRule>
  </conditionalFormatting>
  <conditionalFormatting sqref="V18:X18">
    <cfRule type="cellIs" dxfId="31" priority="16" operator="equal">
      <formula>40</formula>
    </cfRule>
  </conditionalFormatting>
  <conditionalFormatting sqref="AA10:AA18">
    <cfRule type="cellIs" dxfId="30" priority="14" operator="between">
      <formula>1</formula>
      <formula>4</formula>
    </cfRule>
    <cfRule type="cellIs" dxfId="29" priority="15" operator="equal">
      <formula>1</formula>
    </cfRule>
  </conditionalFormatting>
  <conditionalFormatting sqref="AA25:AA33">
    <cfRule type="cellIs" dxfId="28" priority="8" operator="between">
      <formula>1</formula>
      <formula>4</formula>
    </cfRule>
    <cfRule type="cellIs" dxfId="27" priority="9" operator="equal">
      <formula>1</formula>
    </cfRule>
  </conditionalFormatting>
  <conditionalFormatting sqref="D40:S47">
    <cfRule type="cellIs" dxfId="26" priority="7" operator="equal">
      <formula>12</formula>
    </cfRule>
  </conditionalFormatting>
  <conditionalFormatting sqref="V40:X47">
    <cfRule type="cellIs" dxfId="25" priority="6" operator="equal">
      <formula>40</formula>
    </cfRule>
  </conditionalFormatting>
  <conditionalFormatting sqref="AA40:AA47">
    <cfRule type="cellIs" dxfId="24" priority="5" operator="equal">
      <formula>1</formula>
    </cfRule>
  </conditionalFormatting>
  <conditionalFormatting sqref="D25:S32">
    <cfRule type="cellIs" dxfId="23" priority="4" operator="equal">
      <formula>12</formula>
    </cfRule>
  </conditionalFormatting>
  <conditionalFormatting sqref="V25:X32">
    <cfRule type="cellIs" dxfId="22" priority="3" operator="equal">
      <formula>40</formula>
    </cfRule>
  </conditionalFormatting>
  <conditionalFormatting sqref="D33:S33">
    <cfRule type="cellIs" dxfId="21" priority="2" operator="equal">
      <formula>12</formula>
    </cfRule>
  </conditionalFormatting>
  <conditionalFormatting sqref="V33:X33">
    <cfRule type="cellIs" dxfId="20" priority="1" operator="equal">
      <formula>40</formula>
    </cfRule>
  </conditionalFormatting>
  <pageMargins left="0.7" right="0.7" top="0.75" bottom="0.75" header="0.3" footer="0.3"/>
  <ignoredErrors>
    <ignoredError sqref="B19:AA24 B10:C18 T10:T18 Y10:AA18 B34:AA39 B25:C33 T25:T33 Y25:AA33 B40:C47 T41:T47 T40 Y40:AA40 Y41:AA47" formula="1"/>
  </ignoredErrors>
  <picture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AA47"/>
  <sheetViews>
    <sheetView showGridLines="0" workbookViewId="0">
      <selection activeCell="B2" sqref="B2:AA2"/>
    </sheetView>
  </sheetViews>
  <sheetFormatPr baseColWidth="10" defaultColWidth="9.140625" defaultRowHeight="15" x14ac:dyDescent="0.25"/>
  <cols>
    <col min="1" max="1" width="2.28515625" style="2" customWidth="1"/>
    <col min="2" max="2" width="3.7109375" style="2" customWidth="1"/>
    <col min="3" max="3" width="15.42578125" style="2" customWidth="1"/>
    <col min="4" max="19" width="4.7109375" style="2" customWidth="1"/>
    <col min="20" max="27" width="5.7109375" style="2" customWidth="1"/>
    <col min="28" max="16384" width="9.140625" style="2"/>
  </cols>
  <sheetData>
    <row r="1" spans="2:27" ht="15.75" thickBot="1" x14ac:dyDescent="0.3"/>
    <row r="2" spans="2:27" ht="58.5" customHeight="1" thickBot="1" x14ac:dyDescent="0.4">
      <c r="B2" s="50" t="s">
        <v>40</v>
      </c>
      <c r="C2" s="51"/>
      <c r="D2" s="51"/>
      <c r="E2" s="51"/>
      <c r="F2" s="51"/>
      <c r="G2" s="51"/>
      <c r="H2" s="51"/>
      <c r="I2" s="51"/>
      <c r="J2" s="51"/>
      <c r="K2" s="51"/>
      <c r="L2" s="51"/>
      <c r="M2" s="51"/>
      <c r="N2" s="51"/>
      <c r="O2" s="51"/>
      <c r="P2" s="51"/>
      <c r="Q2" s="51"/>
      <c r="R2" s="51"/>
      <c r="S2" s="51"/>
      <c r="T2" s="51"/>
      <c r="U2" s="51"/>
      <c r="V2" s="51"/>
      <c r="W2" s="51"/>
      <c r="X2" s="51"/>
      <c r="Y2" s="51"/>
      <c r="Z2" s="51"/>
      <c r="AA2" s="52"/>
    </row>
    <row r="3" spans="2:27" x14ac:dyDescent="0.25">
      <c r="C3" s="3"/>
    </row>
    <row r="4" spans="2:27" ht="15.75" thickBot="1" x14ac:dyDescent="0.3">
      <c r="C4" s="3"/>
    </row>
    <row r="5" spans="2:27" ht="18.75" customHeight="1" thickBot="1" x14ac:dyDescent="0.3">
      <c r="B5" s="53" t="s">
        <v>2</v>
      </c>
      <c r="C5" s="54"/>
      <c r="D5" s="54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5"/>
    </row>
    <row r="6" spans="2:27" ht="15.75" thickBot="1" x14ac:dyDescent="0.3"/>
    <row r="7" spans="2:27" ht="15.75" x14ac:dyDescent="0.25">
      <c r="D7" s="56" t="s">
        <v>21</v>
      </c>
      <c r="E7" s="57"/>
      <c r="F7" s="57"/>
      <c r="G7" s="57"/>
      <c r="H7" s="57"/>
      <c r="I7" s="57"/>
      <c r="J7" s="57"/>
      <c r="K7" s="57"/>
      <c r="L7" s="57"/>
      <c r="M7" s="57"/>
      <c r="N7" s="57"/>
      <c r="O7" s="57"/>
      <c r="P7" s="57"/>
      <c r="Q7" s="57"/>
      <c r="R7" s="57"/>
      <c r="S7" s="57"/>
      <c r="T7" s="57"/>
      <c r="U7" s="58" t="s">
        <v>25</v>
      </c>
      <c r="V7" s="59"/>
      <c r="W7" s="59"/>
      <c r="X7" s="59"/>
      <c r="Y7" s="60"/>
      <c r="Z7" s="61" t="s">
        <v>23</v>
      </c>
      <c r="AA7" s="63" t="s">
        <v>20</v>
      </c>
    </row>
    <row r="8" spans="2:27" x14ac:dyDescent="0.25">
      <c r="D8" s="65" t="s">
        <v>11</v>
      </c>
      <c r="E8" s="66"/>
      <c r="F8" s="66" t="s">
        <v>12</v>
      </c>
      <c r="G8" s="66"/>
      <c r="H8" s="66" t="s">
        <v>13</v>
      </c>
      <c r="I8" s="66"/>
      <c r="J8" s="66" t="s">
        <v>14</v>
      </c>
      <c r="K8" s="66"/>
      <c r="L8" s="66" t="s">
        <v>15</v>
      </c>
      <c r="M8" s="66"/>
      <c r="N8" s="66" t="s">
        <v>16</v>
      </c>
      <c r="O8" s="66"/>
      <c r="P8" s="66" t="s">
        <v>17</v>
      </c>
      <c r="Q8" s="66"/>
      <c r="R8" s="66" t="s">
        <v>18</v>
      </c>
      <c r="S8" s="66"/>
      <c r="T8" s="69" t="s">
        <v>23</v>
      </c>
      <c r="U8" s="70" t="s">
        <v>22</v>
      </c>
      <c r="V8" s="71"/>
      <c r="W8" s="67" t="s">
        <v>24</v>
      </c>
      <c r="X8" s="67"/>
      <c r="Y8" s="68" t="s">
        <v>23</v>
      </c>
      <c r="Z8" s="62"/>
      <c r="AA8" s="64"/>
    </row>
    <row r="9" spans="2:27" ht="15.75" thickBot="1" x14ac:dyDescent="0.3">
      <c r="D9" s="4" t="s">
        <v>20</v>
      </c>
      <c r="E9" s="5" t="s">
        <v>19</v>
      </c>
      <c r="F9" s="6" t="s">
        <v>20</v>
      </c>
      <c r="G9" s="5" t="s">
        <v>19</v>
      </c>
      <c r="H9" s="6" t="s">
        <v>20</v>
      </c>
      <c r="I9" s="5" t="s">
        <v>19</v>
      </c>
      <c r="J9" s="6" t="s">
        <v>20</v>
      </c>
      <c r="K9" s="5" t="s">
        <v>19</v>
      </c>
      <c r="L9" s="6" t="s">
        <v>20</v>
      </c>
      <c r="M9" s="5" t="s">
        <v>19</v>
      </c>
      <c r="N9" s="6" t="s">
        <v>20</v>
      </c>
      <c r="O9" s="5" t="s">
        <v>19</v>
      </c>
      <c r="P9" s="6" t="s">
        <v>20</v>
      </c>
      <c r="Q9" s="5" t="s">
        <v>19</v>
      </c>
      <c r="R9" s="6" t="s">
        <v>20</v>
      </c>
      <c r="S9" s="5" t="s">
        <v>19</v>
      </c>
      <c r="T9" s="69"/>
      <c r="U9" s="4" t="s">
        <v>20</v>
      </c>
      <c r="V9" s="5" t="s">
        <v>19</v>
      </c>
      <c r="W9" s="6" t="s">
        <v>20</v>
      </c>
      <c r="X9" s="5" t="s">
        <v>19</v>
      </c>
      <c r="Y9" s="68"/>
      <c r="Z9" s="62"/>
      <c r="AA9" s="64"/>
    </row>
    <row r="10" spans="2:27" ht="15.75" x14ac:dyDescent="0.25">
      <c r="B10" s="7">
        <f ca="1">AA10</f>
        <v>7</v>
      </c>
      <c r="C10" s="8" t="s">
        <v>3</v>
      </c>
      <c r="D10" s="9">
        <f ca="1">RANK(OCULTA!C9,OCULTA!C$9:C$17,0)</f>
        <v>4</v>
      </c>
      <c r="E10" s="10">
        <f ca="1">VLOOKUP(D10,OCULTA!$C$49:$D$57,2,0)</f>
        <v>7</v>
      </c>
      <c r="F10" s="11">
        <f ca="1">RANK(OCULTA!E9,OCULTA!E$9:E$17,0)</f>
        <v>7</v>
      </c>
      <c r="G10" s="10">
        <f ca="1">VLOOKUP(F10,OCULTA!$C$49:$D$57,2,0)</f>
        <v>4</v>
      </c>
      <c r="H10" s="11">
        <f ca="1">RANK(OCULTA!G9,OCULTA!G$9:G$17,0)</f>
        <v>9</v>
      </c>
      <c r="I10" s="10">
        <f ca="1">VLOOKUP(H10,OCULTA!$C$49:$D$57,2,0)</f>
        <v>2</v>
      </c>
      <c r="J10" s="11">
        <f ca="1">RANK(OCULTA!I9,OCULTA!I$9:I$17,0)</f>
        <v>8</v>
      </c>
      <c r="K10" s="10">
        <f ca="1">VLOOKUP(J10,OCULTA!$C$49:$D$57,2,0)</f>
        <v>3</v>
      </c>
      <c r="L10" s="11">
        <f ca="1">RANK(OCULTA!K9,OCULTA!K$9:K$17,0)</f>
        <v>2</v>
      </c>
      <c r="M10" s="10">
        <f ca="1">VLOOKUP(L10,OCULTA!$C$49:$D$57,2,0)</f>
        <v>10</v>
      </c>
      <c r="N10" s="11">
        <f ca="1">RANK(OCULTA!M9,OCULTA!M$9:M$17,0)</f>
        <v>7</v>
      </c>
      <c r="O10" s="10">
        <f ca="1">VLOOKUP(N10,OCULTA!$C$49:$D$57,2,0)</f>
        <v>4</v>
      </c>
      <c r="P10" s="11">
        <f ca="1">RANK(OCULTA!O9,OCULTA!O$9:O$17,0)</f>
        <v>6</v>
      </c>
      <c r="Q10" s="10">
        <f ca="1">VLOOKUP(P10,OCULTA!$C$49:$D$57,2,0)</f>
        <v>5</v>
      </c>
      <c r="R10" s="11">
        <f ca="1">RANK(OCULTA!Q9,OCULTA!Q$9:Q$17,0)</f>
        <v>4</v>
      </c>
      <c r="S10" s="10">
        <f ca="1">VLOOKUP(R10,OCULTA!$C$49:$D$57,2,0)</f>
        <v>7</v>
      </c>
      <c r="T10" s="12">
        <f ca="1">E10+G10+I10+K10+M10+O10+Q10+S10+0.0000000001</f>
        <v>42.000000000100002</v>
      </c>
      <c r="U10" s="9">
        <f ca="1">RANK(OCULTA!T9,OCULTA!T$9:T$17,0)</f>
        <v>5</v>
      </c>
      <c r="V10" s="13">
        <f ca="1">VLOOKUP(U10,OCULTA!$C$49:$E$57,3,0)</f>
        <v>25</v>
      </c>
      <c r="W10" s="11">
        <f ca="1">RANK(OCULTA!V9,OCULTA!V$9:V$17,0)</f>
        <v>4</v>
      </c>
      <c r="X10" s="13">
        <f ca="1">VLOOKUP(W10,OCULTA!$C$49:$E$57,3,0)</f>
        <v>28</v>
      </c>
      <c r="Y10" s="14">
        <f ca="1">V10+X10</f>
        <v>53</v>
      </c>
      <c r="Z10" s="15">
        <f ca="1">T10+Y10+T10/1000</f>
        <v>95.042000000100103</v>
      </c>
      <c r="AA10" s="16">
        <f ca="1">RANK(Z10,$Z$10:$Z$18,0)</f>
        <v>7</v>
      </c>
    </row>
    <row r="11" spans="2:27" ht="15.75" x14ac:dyDescent="0.25">
      <c r="B11" s="17">
        <f t="shared" ref="B11:B18" ca="1" si="0">AA11</f>
        <v>4</v>
      </c>
      <c r="C11" s="18" t="s">
        <v>4</v>
      </c>
      <c r="D11" s="19">
        <f ca="1">RANK(OCULTA!C10,OCULTA!C$9:C$17,0)</f>
        <v>3</v>
      </c>
      <c r="E11" s="20">
        <f ca="1">VLOOKUP(D11,OCULTA!$C$49:$D$57,2,0)</f>
        <v>8</v>
      </c>
      <c r="F11" s="21">
        <f ca="1">RANK(OCULTA!E10,OCULTA!E$9:E$17,0)</f>
        <v>1</v>
      </c>
      <c r="G11" s="20">
        <f ca="1">VLOOKUP(F11,OCULTA!$C$49:$D$57,2,0)</f>
        <v>12</v>
      </c>
      <c r="H11" s="21">
        <f ca="1">RANK(OCULTA!G10,OCULTA!G$9:G$17,0)</f>
        <v>4</v>
      </c>
      <c r="I11" s="20">
        <f ca="1">VLOOKUP(H11,OCULTA!$C$49:$D$57,2,0)</f>
        <v>7</v>
      </c>
      <c r="J11" s="21">
        <f ca="1">RANK(OCULTA!I10,OCULTA!I$9:I$17,0)</f>
        <v>7</v>
      </c>
      <c r="K11" s="20">
        <f ca="1">VLOOKUP(J11,OCULTA!$C$49:$D$57,2,0)</f>
        <v>4</v>
      </c>
      <c r="L11" s="21">
        <f ca="1">RANK(OCULTA!K10,OCULTA!K$9:K$17,0)</f>
        <v>4</v>
      </c>
      <c r="M11" s="20">
        <f ca="1">VLOOKUP(L11,OCULTA!$C$49:$D$57,2,0)</f>
        <v>7</v>
      </c>
      <c r="N11" s="21">
        <f ca="1">RANK(OCULTA!M10,OCULTA!M$9:M$17,0)</f>
        <v>2</v>
      </c>
      <c r="O11" s="20">
        <f ca="1">VLOOKUP(N11,OCULTA!$C$49:$D$57,2,0)</f>
        <v>10</v>
      </c>
      <c r="P11" s="21">
        <f ca="1">RANK(OCULTA!O10,OCULTA!O$9:O$17,0)</f>
        <v>5</v>
      </c>
      <c r="Q11" s="20">
        <f ca="1">VLOOKUP(P11,OCULTA!$C$49:$D$57,2,0)</f>
        <v>6</v>
      </c>
      <c r="R11" s="21">
        <f ca="1">RANK(OCULTA!Q10,OCULTA!Q$9:Q$17,0)</f>
        <v>8</v>
      </c>
      <c r="S11" s="20">
        <f ca="1">VLOOKUP(R11,OCULTA!$C$49:$D$57,2,0)</f>
        <v>3</v>
      </c>
      <c r="T11" s="22">
        <f ca="1">E11+G11+I11+K11+M11+O11+Q11+S11+0.0000000002</f>
        <v>57.000000000199996</v>
      </c>
      <c r="U11" s="19">
        <f ca="1">RANK(OCULTA!T10,OCULTA!T$9:T$17,0)</f>
        <v>2</v>
      </c>
      <c r="V11" s="23">
        <f ca="1">VLOOKUP(U11,OCULTA!$C$49:$E$57,3,0)</f>
        <v>35</v>
      </c>
      <c r="W11" s="21">
        <f ca="1">RANK(OCULTA!V10,OCULTA!V$9:V$17,0)</f>
        <v>8</v>
      </c>
      <c r="X11" s="23">
        <f ca="1">VLOOKUP(W11,OCULTA!$C$49:$E$57,3,0)</f>
        <v>15</v>
      </c>
      <c r="Y11" s="24">
        <f t="shared" ref="Y11:Y17" ca="1" si="1">V11+X11</f>
        <v>50</v>
      </c>
      <c r="Z11" s="25">
        <f t="shared" ref="Z11:Z18" ca="1" si="2">T11+Y11+T11/1000</f>
        <v>107.0570000002002</v>
      </c>
      <c r="AA11" s="26">
        <f t="shared" ref="AA11:AA18" ca="1" si="3">RANK(Z11,$Z$10:$Z$18,0)</f>
        <v>4</v>
      </c>
    </row>
    <row r="12" spans="2:27" ht="15.75" x14ac:dyDescent="0.25">
      <c r="B12" s="17">
        <f t="shared" ca="1" si="0"/>
        <v>2</v>
      </c>
      <c r="C12" s="18" t="s">
        <v>5</v>
      </c>
      <c r="D12" s="19">
        <f ca="1">RANK(OCULTA!C11,OCULTA!C$9:C$17,0)</f>
        <v>7</v>
      </c>
      <c r="E12" s="20">
        <f ca="1">VLOOKUP(D12,OCULTA!$C$49:$D$57,2,0)</f>
        <v>4</v>
      </c>
      <c r="F12" s="21">
        <f ca="1">RANK(OCULTA!E11,OCULTA!E$9:E$17,0)</f>
        <v>4</v>
      </c>
      <c r="G12" s="20">
        <f ca="1">VLOOKUP(F12,OCULTA!$C$49:$D$57,2,0)</f>
        <v>7</v>
      </c>
      <c r="H12" s="21">
        <f ca="1">RANK(OCULTA!G11,OCULTA!G$9:G$17,0)</f>
        <v>5</v>
      </c>
      <c r="I12" s="20">
        <f ca="1">VLOOKUP(H12,OCULTA!$C$49:$D$57,2,0)</f>
        <v>6</v>
      </c>
      <c r="J12" s="21">
        <f ca="1">RANK(OCULTA!I11,OCULTA!I$9:I$17,0)</f>
        <v>9</v>
      </c>
      <c r="K12" s="20">
        <f ca="1">VLOOKUP(J12,OCULTA!$C$49:$D$57,2,0)</f>
        <v>2</v>
      </c>
      <c r="L12" s="21">
        <f ca="1">RANK(OCULTA!K11,OCULTA!K$9:K$17,0)</f>
        <v>1</v>
      </c>
      <c r="M12" s="20">
        <f ca="1">VLOOKUP(L12,OCULTA!$C$49:$D$57,2,0)</f>
        <v>12</v>
      </c>
      <c r="N12" s="21">
        <f ca="1">RANK(OCULTA!M11,OCULTA!M$9:M$17,0)</f>
        <v>1</v>
      </c>
      <c r="O12" s="20">
        <f ca="1">VLOOKUP(N12,OCULTA!$C$49:$D$57,2,0)</f>
        <v>12</v>
      </c>
      <c r="P12" s="21">
        <f ca="1">RANK(OCULTA!O11,OCULTA!O$9:O$17,0)</f>
        <v>2</v>
      </c>
      <c r="Q12" s="20">
        <f ca="1">VLOOKUP(P12,OCULTA!$C$49:$D$57,2,0)</f>
        <v>10</v>
      </c>
      <c r="R12" s="21">
        <f ca="1">RANK(OCULTA!Q11,OCULTA!Q$9:Q$17,0)</f>
        <v>7</v>
      </c>
      <c r="S12" s="20">
        <f ca="1">VLOOKUP(R12,OCULTA!$C$49:$D$57,2,0)</f>
        <v>4</v>
      </c>
      <c r="T12" s="22">
        <f ca="1">E12+G12+I12+K12+M12+O12+Q12+S12+0.0000000003</f>
        <v>57.000000000299998</v>
      </c>
      <c r="U12" s="19">
        <f ca="1">RANK(OCULTA!T11,OCULTA!T$9:T$17,0)</f>
        <v>6</v>
      </c>
      <c r="V12" s="23">
        <f ca="1">VLOOKUP(U12,OCULTA!$C$49:$E$57,3,0)</f>
        <v>22</v>
      </c>
      <c r="W12" s="21">
        <f ca="1">RANK(OCULTA!V11,OCULTA!V$9:V$17,0)</f>
        <v>1</v>
      </c>
      <c r="X12" s="23">
        <f ca="1">VLOOKUP(W12,OCULTA!$C$49:$E$57,3,0)</f>
        <v>40</v>
      </c>
      <c r="Y12" s="24">
        <f t="shared" ca="1" si="1"/>
        <v>62</v>
      </c>
      <c r="Z12" s="25">
        <f t="shared" ca="1" si="2"/>
        <v>119.05700000030029</v>
      </c>
      <c r="AA12" s="26">
        <f t="shared" ca="1" si="3"/>
        <v>2</v>
      </c>
    </row>
    <row r="13" spans="2:27" ht="15.75" x14ac:dyDescent="0.25">
      <c r="B13" s="17">
        <f t="shared" ca="1" si="0"/>
        <v>1</v>
      </c>
      <c r="C13" s="18" t="s">
        <v>6</v>
      </c>
      <c r="D13" s="19">
        <f ca="1">RANK(OCULTA!C12,OCULTA!C$9:C$17,0)</f>
        <v>8</v>
      </c>
      <c r="E13" s="20">
        <f ca="1">VLOOKUP(D13,OCULTA!$C$49:$D$57,2,0)</f>
        <v>3</v>
      </c>
      <c r="F13" s="21">
        <f ca="1">RANK(OCULTA!E12,OCULTA!E$9:E$17,0)</f>
        <v>5</v>
      </c>
      <c r="G13" s="20">
        <f ca="1">VLOOKUP(F13,OCULTA!$C$49:$D$57,2,0)</f>
        <v>6</v>
      </c>
      <c r="H13" s="21">
        <f ca="1">RANK(OCULTA!G12,OCULTA!G$9:G$17,0)</f>
        <v>1</v>
      </c>
      <c r="I13" s="20">
        <f ca="1">VLOOKUP(H13,OCULTA!$C$49:$D$57,2,0)</f>
        <v>12</v>
      </c>
      <c r="J13" s="21">
        <f ca="1">RANK(OCULTA!I12,OCULTA!I$9:I$17,0)</f>
        <v>1</v>
      </c>
      <c r="K13" s="20">
        <f ca="1">VLOOKUP(J13,OCULTA!$C$49:$D$57,2,0)</f>
        <v>12</v>
      </c>
      <c r="L13" s="21">
        <f ca="1">RANK(OCULTA!K12,OCULTA!K$9:K$17,0)</f>
        <v>8</v>
      </c>
      <c r="M13" s="20">
        <f ca="1">VLOOKUP(L13,OCULTA!$C$49:$D$57,2,0)</f>
        <v>3</v>
      </c>
      <c r="N13" s="21">
        <f ca="1">RANK(OCULTA!M12,OCULTA!M$9:M$17,0)</f>
        <v>3</v>
      </c>
      <c r="O13" s="20">
        <f ca="1">VLOOKUP(N13,OCULTA!$C$49:$D$57,2,0)</f>
        <v>8</v>
      </c>
      <c r="P13" s="21">
        <f ca="1">RANK(OCULTA!O12,OCULTA!O$9:O$17,0)</f>
        <v>3</v>
      </c>
      <c r="Q13" s="20">
        <f ca="1">VLOOKUP(P13,OCULTA!$C$49:$D$57,2,0)</f>
        <v>8</v>
      </c>
      <c r="R13" s="21">
        <f ca="1">RANK(OCULTA!Q12,OCULTA!Q$9:Q$17,0)</f>
        <v>1</v>
      </c>
      <c r="S13" s="20">
        <f ca="1">VLOOKUP(R13,OCULTA!$C$49:$D$57,2,0)</f>
        <v>12</v>
      </c>
      <c r="T13" s="22">
        <f ca="1">E13+G13+I13+K13+M13+O13+Q13+S13+0.0000000004</f>
        <v>64.000000000399993</v>
      </c>
      <c r="U13" s="19">
        <f ca="1">RANK(OCULTA!T12,OCULTA!T$9:T$17,0)</f>
        <v>7</v>
      </c>
      <c r="V13" s="23">
        <f ca="1">VLOOKUP(U13,OCULTA!$C$49:$E$57,3,0)</f>
        <v>20</v>
      </c>
      <c r="W13" s="21">
        <f ca="1">RANK(OCULTA!V12,OCULTA!V$9:V$17,0)</f>
        <v>2</v>
      </c>
      <c r="X13" s="23">
        <f ca="1">VLOOKUP(W13,OCULTA!$C$49:$E$57,3,0)</f>
        <v>35</v>
      </c>
      <c r="Y13" s="24">
        <f t="shared" ca="1" si="1"/>
        <v>55</v>
      </c>
      <c r="Z13" s="25">
        <f t="shared" ca="1" si="2"/>
        <v>119.0640000004004</v>
      </c>
      <c r="AA13" s="26">
        <f t="shared" ca="1" si="3"/>
        <v>1</v>
      </c>
    </row>
    <row r="14" spans="2:27" ht="15.75" x14ac:dyDescent="0.25">
      <c r="B14" s="17">
        <f t="shared" ca="1" si="0"/>
        <v>8</v>
      </c>
      <c r="C14" s="18" t="s">
        <v>7</v>
      </c>
      <c r="D14" s="19">
        <f ca="1">RANK(OCULTA!C13,OCULTA!C$9:C$17,0)</f>
        <v>1</v>
      </c>
      <c r="E14" s="20">
        <f ca="1">VLOOKUP(D14,OCULTA!$C$49:$D$57,2,0)</f>
        <v>12</v>
      </c>
      <c r="F14" s="21">
        <f ca="1">RANK(OCULTA!E13,OCULTA!E$9:E$17,0)</f>
        <v>3</v>
      </c>
      <c r="G14" s="20">
        <f ca="1">VLOOKUP(F14,OCULTA!$C$49:$D$57,2,0)</f>
        <v>8</v>
      </c>
      <c r="H14" s="21">
        <f ca="1">RANK(OCULTA!G13,OCULTA!G$9:G$17,0)</f>
        <v>8</v>
      </c>
      <c r="I14" s="20">
        <f ca="1">VLOOKUP(H14,OCULTA!$C$49:$D$57,2,0)</f>
        <v>3</v>
      </c>
      <c r="J14" s="21">
        <f ca="1">RANK(OCULTA!I13,OCULTA!I$9:I$17,0)</f>
        <v>6</v>
      </c>
      <c r="K14" s="20">
        <f ca="1">VLOOKUP(J14,OCULTA!$C$49:$D$57,2,0)</f>
        <v>5</v>
      </c>
      <c r="L14" s="21">
        <f ca="1">RANK(OCULTA!K13,OCULTA!K$9:K$17,0)</f>
        <v>6</v>
      </c>
      <c r="M14" s="20">
        <f ca="1">VLOOKUP(L14,OCULTA!$C$49:$D$57,2,0)</f>
        <v>5</v>
      </c>
      <c r="N14" s="21">
        <f ca="1">RANK(OCULTA!M13,OCULTA!M$9:M$17,0)</f>
        <v>4</v>
      </c>
      <c r="O14" s="20">
        <f ca="1">VLOOKUP(N14,OCULTA!$C$49:$D$57,2,0)</f>
        <v>7</v>
      </c>
      <c r="P14" s="21">
        <f ca="1">RANK(OCULTA!O13,OCULTA!O$9:O$17,0)</f>
        <v>7</v>
      </c>
      <c r="Q14" s="20">
        <f ca="1">VLOOKUP(P14,OCULTA!$C$49:$D$57,2,0)</f>
        <v>4</v>
      </c>
      <c r="R14" s="21">
        <f ca="1">RANK(OCULTA!Q13,OCULTA!Q$9:Q$17,0)</f>
        <v>6</v>
      </c>
      <c r="S14" s="20">
        <f ca="1">VLOOKUP(R14,OCULTA!$C$49:$D$57,2,0)</f>
        <v>5</v>
      </c>
      <c r="T14" s="22">
        <f ca="1">E14+G14+I14+K14+M14+O14+Q14+S14+0.0000000005</f>
        <v>49.000000000500002</v>
      </c>
      <c r="U14" s="19">
        <f ca="1">RANK(OCULTA!T13,OCULTA!T$9:T$17,0)</f>
        <v>9</v>
      </c>
      <c r="V14" s="23">
        <f ca="1">VLOOKUP(U14,OCULTA!$C$49:$E$57,3,0)</f>
        <v>13</v>
      </c>
      <c r="W14" s="21">
        <f ca="1">RANK(OCULTA!V13,OCULTA!V$9:V$17,0)</f>
        <v>6</v>
      </c>
      <c r="X14" s="23">
        <f ca="1">VLOOKUP(W14,OCULTA!$C$49:$E$57,3,0)</f>
        <v>22</v>
      </c>
      <c r="Y14" s="24">
        <f t="shared" ca="1" si="1"/>
        <v>35</v>
      </c>
      <c r="Z14" s="25">
        <f t="shared" ca="1" si="2"/>
        <v>84.049000000500499</v>
      </c>
      <c r="AA14" s="26">
        <f t="shared" ca="1" si="3"/>
        <v>8</v>
      </c>
    </row>
    <row r="15" spans="2:27" ht="15.75" x14ac:dyDescent="0.25">
      <c r="B15" s="17">
        <f t="shared" ca="1" si="0"/>
        <v>5</v>
      </c>
      <c r="C15" s="18" t="s">
        <v>8</v>
      </c>
      <c r="D15" s="19">
        <f ca="1">RANK(OCULTA!C14,OCULTA!C$9:C$17,0)</f>
        <v>6</v>
      </c>
      <c r="E15" s="20">
        <f ca="1">VLOOKUP(D15,OCULTA!$C$49:$D$57,2,0)</f>
        <v>5</v>
      </c>
      <c r="F15" s="21">
        <f ca="1">RANK(OCULTA!E14,OCULTA!E$9:E$17,0)</f>
        <v>8</v>
      </c>
      <c r="G15" s="20">
        <f ca="1">VLOOKUP(F15,OCULTA!$C$49:$D$57,2,0)</f>
        <v>3</v>
      </c>
      <c r="H15" s="21">
        <f ca="1">RANK(OCULTA!G14,OCULTA!G$9:G$17,0)</f>
        <v>6</v>
      </c>
      <c r="I15" s="20">
        <f ca="1">VLOOKUP(H15,OCULTA!$C$49:$D$57,2,0)</f>
        <v>5</v>
      </c>
      <c r="J15" s="21">
        <f ca="1">RANK(OCULTA!I14,OCULTA!I$9:I$17,0)</f>
        <v>2</v>
      </c>
      <c r="K15" s="20">
        <f ca="1">VLOOKUP(J15,OCULTA!$C$49:$D$57,2,0)</f>
        <v>10</v>
      </c>
      <c r="L15" s="21">
        <f ca="1">RANK(OCULTA!K14,OCULTA!K$9:K$17,0)</f>
        <v>7</v>
      </c>
      <c r="M15" s="20">
        <f ca="1">VLOOKUP(L15,OCULTA!$C$49:$D$57,2,0)</f>
        <v>4</v>
      </c>
      <c r="N15" s="21">
        <f ca="1">RANK(OCULTA!M14,OCULTA!M$9:M$17,0)</f>
        <v>9</v>
      </c>
      <c r="O15" s="20">
        <f ca="1">VLOOKUP(N15,OCULTA!$C$49:$D$57,2,0)</f>
        <v>2</v>
      </c>
      <c r="P15" s="21">
        <f ca="1">RANK(OCULTA!O14,OCULTA!O$9:O$17,0)</f>
        <v>1</v>
      </c>
      <c r="Q15" s="20">
        <f ca="1">VLOOKUP(P15,OCULTA!$C$49:$D$57,2,0)</f>
        <v>12</v>
      </c>
      <c r="R15" s="21">
        <f ca="1">RANK(OCULTA!Q14,OCULTA!Q$9:Q$17,0)</f>
        <v>2</v>
      </c>
      <c r="S15" s="20">
        <f ca="1">VLOOKUP(R15,OCULTA!$C$49:$D$57,2,0)</f>
        <v>10</v>
      </c>
      <c r="T15" s="22">
        <f ca="1">E15+G15+I15+K15+M15+O15+Q15+S15+0.0000000006</f>
        <v>51.000000000599996</v>
      </c>
      <c r="U15" s="19">
        <f ca="1">RANK(OCULTA!T14,OCULTA!T$9:T$17,0)</f>
        <v>3</v>
      </c>
      <c r="V15" s="23">
        <f ca="1">VLOOKUP(U15,OCULTA!$C$49:$E$57,3,0)</f>
        <v>30</v>
      </c>
      <c r="W15" s="21">
        <f ca="1">RANK(OCULTA!V14,OCULTA!V$9:V$17,0)</f>
        <v>5</v>
      </c>
      <c r="X15" s="23">
        <f ca="1">VLOOKUP(W15,OCULTA!$C$49:$E$57,3,0)</f>
        <v>25</v>
      </c>
      <c r="Y15" s="24">
        <f t="shared" ca="1" si="1"/>
        <v>55</v>
      </c>
      <c r="Z15" s="25">
        <f t="shared" ca="1" si="2"/>
        <v>106.0510000006006</v>
      </c>
      <c r="AA15" s="26">
        <f t="shared" ca="1" si="3"/>
        <v>5</v>
      </c>
    </row>
    <row r="16" spans="2:27" ht="15.75" x14ac:dyDescent="0.25">
      <c r="B16" s="17">
        <f t="shared" ca="1" si="0"/>
        <v>3</v>
      </c>
      <c r="C16" s="18" t="s">
        <v>9</v>
      </c>
      <c r="D16" s="19">
        <f ca="1">RANK(OCULTA!C15,OCULTA!C$9:C$17,0)</f>
        <v>2</v>
      </c>
      <c r="E16" s="20">
        <f ca="1">VLOOKUP(D16,OCULTA!$C$49:$D$57,2,0)</f>
        <v>10</v>
      </c>
      <c r="F16" s="21">
        <f ca="1">RANK(OCULTA!E15,OCULTA!E$9:E$17,0)</f>
        <v>9</v>
      </c>
      <c r="G16" s="20">
        <f ca="1">VLOOKUP(F16,OCULTA!$C$49:$D$57,2,0)</f>
        <v>2</v>
      </c>
      <c r="H16" s="21">
        <f ca="1">RANK(OCULTA!G15,OCULTA!G$9:G$17,0)</f>
        <v>3</v>
      </c>
      <c r="I16" s="20">
        <f ca="1">VLOOKUP(H16,OCULTA!$C$49:$D$57,2,0)</f>
        <v>8</v>
      </c>
      <c r="J16" s="21">
        <f ca="1">RANK(OCULTA!I15,OCULTA!I$9:I$17,0)</f>
        <v>4</v>
      </c>
      <c r="K16" s="20">
        <f ca="1">VLOOKUP(J16,OCULTA!$C$49:$D$57,2,0)</f>
        <v>7</v>
      </c>
      <c r="L16" s="21">
        <f ca="1">RANK(OCULTA!K15,OCULTA!K$9:K$17,0)</f>
        <v>9</v>
      </c>
      <c r="M16" s="20">
        <f ca="1">VLOOKUP(L16,OCULTA!$C$49:$D$57,2,0)</f>
        <v>2</v>
      </c>
      <c r="N16" s="21">
        <f ca="1">RANK(OCULTA!M15,OCULTA!M$9:M$17,0)</f>
        <v>6</v>
      </c>
      <c r="O16" s="20">
        <f ca="1">VLOOKUP(N16,OCULTA!$C$49:$D$57,2,0)</f>
        <v>5</v>
      </c>
      <c r="P16" s="21">
        <f ca="1">RANK(OCULTA!O15,OCULTA!O$9:O$17,0)</f>
        <v>9</v>
      </c>
      <c r="Q16" s="20">
        <f ca="1">VLOOKUP(P16,OCULTA!$C$49:$D$57,2,0)</f>
        <v>2</v>
      </c>
      <c r="R16" s="21">
        <f ca="1">RANK(OCULTA!Q15,OCULTA!Q$9:Q$17,0)</f>
        <v>9</v>
      </c>
      <c r="S16" s="20">
        <f ca="1">VLOOKUP(R16,OCULTA!$C$49:$D$57,2,0)</f>
        <v>2</v>
      </c>
      <c r="T16" s="22">
        <f ca="1">E16+G16+I16+K16+M16+O16+Q16+S16+0.0000000007</f>
        <v>38.000000000699998</v>
      </c>
      <c r="U16" s="19">
        <f ca="1">RANK(OCULTA!T15,OCULTA!T$9:T$17,0)</f>
        <v>1</v>
      </c>
      <c r="V16" s="23">
        <f ca="1">VLOOKUP(U16,OCULTA!$C$49:$E$57,3,0)</f>
        <v>40</v>
      </c>
      <c r="W16" s="21">
        <f ca="1">RANK(OCULTA!V15,OCULTA!V$9:V$17,0)</f>
        <v>3</v>
      </c>
      <c r="X16" s="23">
        <f ca="1">VLOOKUP(W16,OCULTA!$C$49:$E$57,3,0)</f>
        <v>30</v>
      </c>
      <c r="Y16" s="24">
        <f t="shared" ca="1" si="1"/>
        <v>70</v>
      </c>
      <c r="Z16" s="25">
        <f t="shared" ca="1" si="2"/>
        <v>108.03800000070069</v>
      </c>
      <c r="AA16" s="26">
        <f t="shared" ca="1" si="3"/>
        <v>3</v>
      </c>
    </row>
    <row r="17" spans="2:27" ht="15.75" x14ac:dyDescent="0.25">
      <c r="B17" s="17">
        <f t="shared" ca="1" si="0"/>
        <v>6</v>
      </c>
      <c r="C17" s="18" t="s">
        <v>10</v>
      </c>
      <c r="D17" s="19">
        <f ca="1">RANK(OCULTA!C16,OCULTA!C$9:C$17,0)</f>
        <v>5</v>
      </c>
      <c r="E17" s="20">
        <f ca="1">VLOOKUP(D17,OCULTA!$C$49:$D$57,2,0)</f>
        <v>6</v>
      </c>
      <c r="F17" s="21">
        <f ca="1">RANK(OCULTA!E16,OCULTA!E$9:E$17,0)</f>
        <v>6</v>
      </c>
      <c r="G17" s="20">
        <f ca="1">VLOOKUP(F17,OCULTA!$C$49:$D$57,2,0)</f>
        <v>5</v>
      </c>
      <c r="H17" s="21">
        <f ca="1">RANK(OCULTA!G16,OCULTA!G$9:G$17,0)</f>
        <v>2</v>
      </c>
      <c r="I17" s="20">
        <f ca="1">VLOOKUP(H17,OCULTA!$C$49:$D$57,2,0)</f>
        <v>10</v>
      </c>
      <c r="J17" s="21">
        <f ca="1">RANK(OCULTA!I16,OCULTA!I$9:I$17,0)</f>
        <v>3</v>
      </c>
      <c r="K17" s="20">
        <f ca="1">VLOOKUP(J17,OCULTA!$C$49:$D$57,2,0)</f>
        <v>8</v>
      </c>
      <c r="L17" s="21">
        <f ca="1">RANK(OCULTA!K16,OCULTA!K$9:K$17,0)</f>
        <v>5</v>
      </c>
      <c r="M17" s="20">
        <f ca="1">VLOOKUP(L17,OCULTA!$C$49:$D$57,2,0)</f>
        <v>6</v>
      </c>
      <c r="N17" s="21">
        <f ca="1">RANK(OCULTA!M16,OCULTA!M$9:M$17,0)</f>
        <v>8</v>
      </c>
      <c r="O17" s="20">
        <f ca="1">VLOOKUP(N17,OCULTA!$C$49:$D$57,2,0)</f>
        <v>3</v>
      </c>
      <c r="P17" s="21">
        <f ca="1">RANK(OCULTA!O16,OCULTA!O$9:O$17,0)</f>
        <v>4</v>
      </c>
      <c r="Q17" s="20">
        <f ca="1">VLOOKUP(P17,OCULTA!$C$49:$D$57,2,0)</f>
        <v>7</v>
      </c>
      <c r="R17" s="21">
        <f ca="1">RANK(OCULTA!Q16,OCULTA!Q$9:Q$17,0)</f>
        <v>3</v>
      </c>
      <c r="S17" s="20">
        <f ca="1">VLOOKUP(R17,OCULTA!$C$49:$D$57,2,0)</f>
        <v>8</v>
      </c>
      <c r="T17" s="22">
        <f ca="1">E17+G17+I17+K17+M17+O17+Q17+S17+0.0000000008</f>
        <v>53.0000000008</v>
      </c>
      <c r="U17" s="19">
        <f ca="1">RANK(OCULTA!T16,OCULTA!T$9:T$17,0)</f>
        <v>4</v>
      </c>
      <c r="V17" s="23">
        <f ca="1">VLOOKUP(U17,OCULTA!$C$49:$E$57,3,0)</f>
        <v>28</v>
      </c>
      <c r="W17" s="21">
        <f ca="1">RANK(OCULTA!V16,OCULTA!V$9:V$17,0)</f>
        <v>7</v>
      </c>
      <c r="X17" s="23">
        <f ca="1">VLOOKUP(W17,OCULTA!$C$49:$E$57,3,0)</f>
        <v>20</v>
      </c>
      <c r="Y17" s="24">
        <f t="shared" ca="1" si="1"/>
        <v>48</v>
      </c>
      <c r="Z17" s="25">
        <f t="shared" ca="1" si="2"/>
        <v>101.05300000080079</v>
      </c>
      <c r="AA17" s="26">
        <f t="shared" ca="1" si="3"/>
        <v>6</v>
      </c>
    </row>
    <row r="18" spans="2:27" ht="16.5" thickBot="1" x14ac:dyDescent="0.3">
      <c r="B18" s="27">
        <f t="shared" ca="1" si="0"/>
        <v>9</v>
      </c>
      <c r="C18" s="28" t="s">
        <v>28</v>
      </c>
      <c r="D18" s="29">
        <f ca="1">RANK(OCULTA!C17,OCULTA!C$9:C$17,0)</f>
        <v>9</v>
      </c>
      <c r="E18" s="30">
        <f ca="1">VLOOKUP(D18,OCULTA!$C$49:$D$57,2,0)</f>
        <v>2</v>
      </c>
      <c r="F18" s="31">
        <f ca="1">RANK(OCULTA!E17,OCULTA!E$9:E$17,0)</f>
        <v>2</v>
      </c>
      <c r="G18" s="30">
        <f ca="1">VLOOKUP(F18,OCULTA!$C$49:$D$57,2,0)</f>
        <v>10</v>
      </c>
      <c r="H18" s="31">
        <f ca="1">RANK(OCULTA!G17,OCULTA!G$9:G$17,0)</f>
        <v>7</v>
      </c>
      <c r="I18" s="30">
        <f ca="1">VLOOKUP(H18,OCULTA!$C$49:$D$57,2,0)</f>
        <v>4</v>
      </c>
      <c r="J18" s="31">
        <f ca="1">RANK(OCULTA!I17,OCULTA!I$9:I$17,0)</f>
        <v>5</v>
      </c>
      <c r="K18" s="30">
        <f ca="1">VLOOKUP(J18,OCULTA!$C$49:$D$57,2,0)</f>
        <v>6</v>
      </c>
      <c r="L18" s="31">
        <f ca="1">RANK(OCULTA!K17,OCULTA!K$9:K$17,0)</f>
        <v>3</v>
      </c>
      <c r="M18" s="30">
        <f ca="1">VLOOKUP(L18,OCULTA!$C$49:$D$57,2,0)</f>
        <v>8</v>
      </c>
      <c r="N18" s="31">
        <f ca="1">RANK(OCULTA!M17,OCULTA!M$9:M$17,0)</f>
        <v>5</v>
      </c>
      <c r="O18" s="30">
        <f ca="1">VLOOKUP(N18,OCULTA!$C$49:$D$57,2,0)</f>
        <v>6</v>
      </c>
      <c r="P18" s="31">
        <f ca="1">RANK(OCULTA!O17,OCULTA!O$9:O$17,0)</f>
        <v>8</v>
      </c>
      <c r="Q18" s="30">
        <f ca="1">VLOOKUP(P18,OCULTA!$C$49:$D$57,2,0)</f>
        <v>3</v>
      </c>
      <c r="R18" s="31">
        <f ca="1">RANK(OCULTA!Q17,OCULTA!Q$9:Q$17,0)</f>
        <v>5</v>
      </c>
      <c r="S18" s="30">
        <f ca="1">VLOOKUP(R18,OCULTA!$C$49:$D$57,2,0)</f>
        <v>6</v>
      </c>
      <c r="T18" s="32">
        <f ca="1">E18+G18+I18+K18+M18+O18+Q18+S18+0.0000000009</f>
        <v>45.000000000900002</v>
      </c>
      <c r="U18" s="29">
        <f ca="1">RANK(OCULTA!T17,OCULTA!T$9:T$17,0)</f>
        <v>8</v>
      </c>
      <c r="V18" s="33">
        <f ca="1">VLOOKUP(U18,OCULTA!$C$49:$E$57,3,0)</f>
        <v>15</v>
      </c>
      <c r="W18" s="31">
        <f ca="1">RANK(OCULTA!V17,OCULTA!V$9:V$17,0)</f>
        <v>9</v>
      </c>
      <c r="X18" s="33">
        <f ca="1">VLOOKUP(W18,OCULTA!$C$49:$E$57,3,0)</f>
        <v>13</v>
      </c>
      <c r="Y18" s="34">
        <f t="shared" ref="Y18" ca="1" si="4">V18+X18</f>
        <v>28</v>
      </c>
      <c r="Z18" s="35">
        <f t="shared" ca="1" si="2"/>
        <v>73.045000000900899</v>
      </c>
      <c r="AA18" s="36">
        <f t="shared" ca="1" si="3"/>
        <v>9</v>
      </c>
    </row>
    <row r="19" spans="2:27" ht="15.75" thickBot="1" x14ac:dyDescent="0.3">
      <c r="AA19" s="37"/>
    </row>
    <row r="20" spans="2:27" ht="18.75" customHeight="1" thickBot="1" x14ac:dyDescent="0.3">
      <c r="B20" s="53" t="s">
        <v>38</v>
      </c>
      <c r="C20" s="54"/>
      <c r="D20" s="54"/>
      <c r="E20" s="54"/>
      <c r="F20" s="54"/>
      <c r="G20" s="54"/>
      <c r="H20" s="54"/>
      <c r="I20" s="54"/>
      <c r="J20" s="54"/>
      <c r="K20" s="54"/>
      <c r="L20" s="54"/>
      <c r="M20" s="54"/>
      <c r="N20" s="54"/>
      <c r="O20" s="54"/>
      <c r="P20" s="54"/>
      <c r="Q20" s="54"/>
      <c r="R20" s="54"/>
      <c r="S20" s="54"/>
      <c r="T20" s="54"/>
      <c r="U20" s="54"/>
      <c r="V20" s="54"/>
      <c r="W20" s="54"/>
      <c r="X20" s="54"/>
      <c r="Y20" s="54"/>
      <c r="Z20" s="54"/>
      <c r="AA20" s="55"/>
    </row>
    <row r="21" spans="2:27" ht="15.75" thickBot="1" x14ac:dyDescent="0.3"/>
    <row r="22" spans="2:27" ht="15.75" x14ac:dyDescent="0.25">
      <c r="D22" s="56" t="s">
        <v>21</v>
      </c>
      <c r="E22" s="57"/>
      <c r="F22" s="57"/>
      <c r="G22" s="57"/>
      <c r="H22" s="57"/>
      <c r="I22" s="57"/>
      <c r="J22" s="57"/>
      <c r="K22" s="57"/>
      <c r="L22" s="57"/>
      <c r="M22" s="57"/>
      <c r="N22" s="57"/>
      <c r="O22" s="57"/>
      <c r="P22" s="57"/>
      <c r="Q22" s="57"/>
      <c r="R22" s="57"/>
      <c r="S22" s="57"/>
      <c r="T22" s="57"/>
      <c r="U22" s="58" t="s">
        <v>25</v>
      </c>
      <c r="V22" s="59"/>
      <c r="W22" s="59"/>
      <c r="X22" s="59"/>
      <c r="Y22" s="60"/>
      <c r="Z22" s="61" t="s">
        <v>23</v>
      </c>
      <c r="AA22" s="63" t="s">
        <v>20</v>
      </c>
    </row>
    <row r="23" spans="2:27" x14ac:dyDescent="0.25">
      <c r="D23" s="65" t="s">
        <v>11</v>
      </c>
      <c r="E23" s="66"/>
      <c r="F23" s="66" t="s">
        <v>12</v>
      </c>
      <c r="G23" s="66"/>
      <c r="H23" s="66" t="s">
        <v>13</v>
      </c>
      <c r="I23" s="66"/>
      <c r="J23" s="66" t="s">
        <v>14</v>
      </c>
      <c r="K23" s="66"/>
      <c r="L23" s="66" t="s">
        <v>15</v>
      </c>
      <c r="M23" s="66"/>
      <c r="N23" s="66" t="s">
        <v>16</v>
      </c>
      <c r="O23" s="66"/>
      <c r="P23" s="66" t="s">
        <v>17</v>
      </c>
      <c r="Q23" s="66"/>
      <c r="R23" s="66" t="s">
        <v>18</v>
      </c>
      <c r="S23" s="66"/>
      <c r="T23" s="69" t="s">
        <v>23</v>
      </c>
      <c r="U23" s="70" t="s">
        <v>22</v>
      </c>
      <c r="V23" s="71"/>
      <c r="W23" s="67" t="s">
        <v>24</v>
      </c>
      <c r="X23" s="67"/>
      <c r="Y23" s="68" t="s">
        <v>23</v>
      </c>
      <c r="Z23" s="62"/>
      <c r="AA23" s="64"/>
    </row>
    <row r="24" spans="2:27" ht="15.75" thickBot="1" x14ac:dyDescent="0.3">
      <c r="D24" s="4" t="s">
        <v>20</v>
      </c>
      <c r="E24" s="5" t="s">
        <v>19</v>
      </c>
      <c r="F24" s="6" t="s">
        <v>20</v>
      </c>
      <c r="G24" s="5" t="s">
        <v>19</v>
      </c>
      <c r="H24" s="6" t="s">
        <v>20</v>
      </c>
      <c r="I24" s="5" t="s">
        <v>19</v>
      </c>
      <c r="J24" s="6" t="s">
        <v>20</v>
      </c>
      <c r="K24" s="5" t="s">
        <v>19</v>
      </c>
      <c r="L24" s="6" t="s">
        <v>20</v>
      </c>
      <c r="M24" s="5" t="s">
        <v>19</v>
      </c>
      <c r="N24" s="6" t="s">
        <v>20</v>
      </c>
      <c r="O24" s="5" t="s">
        <v>19</v>
      </c>
      <c r="P24" s="6" t="s">
        <v>20</v>
      </c>
      <c r="Q24" s="5" t="s">
        <v>19</v>
      </c>
      <c r="R24" s="6" t="s">
        <v>20</v>
      </c>
      <c r="S24" s="5" t="s">
        <v>19</v>
      </c>
      <c r="T24" s="69"/>
      <c r="U24" s="4" t="s">
        <v>20</v>
      </c>
      <c r="V24" s="5" t="s">
        <v>19</v>
      </c>
      <c r="W24" s="6" t="s">
        <v>20</v>
      </c>
      <c r="X24" s="5" t="s">
        <v>19</v>
      </c>
      <c r="Y24" s="68"/>
      <c r="Z24" s="62"/>
      <c r="AA24" s="64"/>
    </row>
    <row r="25" spans="2:27" ht="15.75" x14ac:dyDescent="0.25">
      <c r="B25" s="7">
        <f ca="1">AA25</f>
        <v>6</v>
      </c>
      <c r="C25" s="8" t="s">
        <v>29</v>
      </c>
      <c r="D25" s="9">
        <f ca="1">RANK(OCULTA!C23,OCULTA!C$23:C$31,0)</f>
        <v>9</v>
      </c>
      <c r="E25" s="10">
        <f ca="1">VLOOKUP(D25,OCULTA!$C$49:$D$57,2,0)</f>
        <v>2</v>
      </c>
      <c r="F25" s="11">
        <f ca="1">RANK(OCULTA!E23,OCULTA!E$23:E$31,0)</f>
        <v>6</v>
      </c>
      <c r="G25" s="10">
        <f ca="1">VLOOKUP(F25,OCULTA!$C$49:$D$57,2,0)</f>
        <v>5</v>
      </c>
      <c r="H25" s="11">
        <f ca="1">RANK(OCULTA!G23,OCULTA!G$23:G$31,0)</f>
        <v>1</v>
      </c>
      <c r="I25" s="10">
        <f ca="1">VLOOKUP(H25,OCULTA!$C$49:$D$57,2,0)</f>
        <v>12</v>
      </c>
      <c r="J25" s="11">
        <f ca="1">RANK(OCULTA!I23,OCULTA!I$23:I$31,0)</f>
        <v>5</v>
      </c>
      <c r="K25" s="10">
        <f ca="1">VLOOKUP(J25,OCULTA!$C$49:$D$57,2,0)</f>
        <v>6</v>
      </c>
      <c r="L25" s="11">
        <f ca="1">RANK(OCULTA!K23,OCULTA!K$23:K$31,0)</f>
        <v>7</v>
      </c>
      <c r="M25" s="10">
        <f ca="1">VLOOKUP(L25,OCULTA!$C$49:$D$57,2,0)</f>
        <v>4</v>
      </c>
      <c r="N25" s="11">
        <f ca="1">RANK(OCULTA!M23,OCULTA!M$23:M$31,0)</f>
        <v>4</v>
      </c>
      <c r="O25" s="10">
        <f ca="1">VLOOKUP(N25,OCULTA!$C$49:$D$57,2,0)</f>
        <v>7</v>
      </c>
      <c r="P25" s="11">
        <f ca="1">RANK(OCULTA!O23,OCULTA!O$23:O$31,0)</f>
        <v>7</v>
      </c>
      <c r="Q25" s="10">
        <f ca="1">VLOOKUP(P25,OCULTA!$C$49:$D$57,2,0)</f>
        <v>4</v>
      </c>
      <c r="R25" s="11">
        <f ca="1">RANK(OCULTA!Q23,OCULTA!Q$23:Q$31,0)</f>
        <v>3</v>
      </c>
      <c r="S25" s="10">
        <f ca="1">VLOOKUP(R25,OCULTA!$C$49:$D$57,2,0)</f>
        <v>8</v>
      </c>
      <c r="T25" s="12">
        <f ca="1">E25+G25+I25+K25+M25+O25+Q25+S25+0.0000000001</f>
        <v>48.000000000100002</v>
      </c>
      <c r="U25" s="9">
        <f ca="1">RANK(OCULTA!T23,OCULTA!T$23:T$31,0)</f>
        <v>9</v>
      </c>
      <c r="V25" s="13">
        <f ca="1">VLOOKUP(U25,OCULTA!$C$49:$E$57,3,0)</f>
        <v>13</v>
      </c>
      <c r="W25" s="11">
        <f ca="1">RANK(OCULTA!V23,OCULTA!V$23:V$31,0)</f>
        <v>1</v>
      </c>
      <c r="X25" s="13">
        <f ca="1">VLOOKUP(W25,OCULTA!$C$49:$E$57,3,0)</f>
        <v>40</v>
      </c>
      <c r="Y25" s="14">
        <f ca="1">V25+X25</f>
        <v>53</v>
      </c>
      <c r="Z25" s="15">
        <f ca="1">T25+Y25+T25/1000</f>
        <v>101.0480000001001</v>
      </c>
      <c r="AA25" s="16">
        <f ca="1">RANK(Z25,$Z$25:$Z$33,0)</f>
        <v>6</v>
      </c>
    </row>
    <row r="26" spans="2:27" ht="15.75" x14ac:dyDescent="0.25">
      <c r="B26" s="17">
        <f t="shared" ref="B26:B33" ca="1" si="5">AA26</f>
        <v>9</v>
      </c>
      <c r="C26" s="18" t="s">
        <v>30</v>
      </c>
      <c r="D26" s="19">
        <f ca="1">RANK(OCULTA!C24,OCULTA!C$23:C$31,0)</f>
        <v>5</v>
      </c>
      <c r="E26" s="20">
        <f ca="1">VLOOKUP(D26,OCULTA!$C$49:$D$57,2,0)</f>
        <v>6</v>
      </c>
      <c r="F26" s="21">
        <f ca="1">RANK(OCULTA!E24,OCULTA!E$23:E$31,0)</f>
        <v>7</v>
      </c>
      <c r="G26" s="20">
        <f ca="1">VLOOKUP(F26,OCULTA!$C$49:$D$57,2,0)</f>
        <v>4</v>
      </c>
      <c r="H26" s="21">
        <f ca="1">RANK(OCULTA!G24,OCULTA!G$23:G$31,0)</f>
        <v>7</v>
      </c>
      <c r="I26" s="20">
        <f ca="1">VLOOKUP(H26,OCULTA!$C$49:$D$57,2,0)</f>
        <v>4</v>
      </c>
      <c r="J26" s="21">
        <f ca="1">RANK(OCULTA!I24,OCULTA!I$23:I$31,0)</f>
        <v>8</v>
      </c>
      <c r="K26" s="20">
        <f ca="1">VLOOKUP(J26,OCULTA!$C$49:$D$57,2,0)</f>
        <v>3</v>
      </c>
      <c r="L26" s="21">
        <f ca="1">RANK(OCULTA!K24,OCULTA!K$23:K$31,0)</f>
        <v>6</v>
      </c>
      <c r="M26" s="20">
        <f ca="1">VLOOKUP(L26,OCULTA!$C$49:$D$57,2,0)</f>
        <v>5</v>
      </c>
      <c r="N26" s="21">
        <f ca="1">RANK(OCULTA!M24,OCULTA!M$23:M$31,0)</f>
        <v>2</v>
      </c>
      <c r="O26" s="20">
        <f ca="1">VLOOKUP(N26,OCULTA!$C$49:$D$57,2,0)</f>
        <v>10</v>
      </c>
      <c r="P26" s="21">
        <f ca="1">RANK(OCULTA!O24,OCULTA!O$23:O$31,0)</f>
        <v>9</v>
      </c>
      <c r="Q26" s="20">
        <f ca="1">VLOOKUP(P26,OCULTA!$C$49:$D$57,2,0)</f>
        <v>2</v>
      </c>
      <c r="R26" s="21">
        <f ca="1">RANK(OCULTA!Q24,OCULTA!Q$23:Q$31,0)</f>
        <v>8</v>
      </c>
      <c r="S26" s="20">
        <f ca="1">VLOOKUP(R26,OCULTA!$C$49:$D$57,2,0)</f>
        <v>3</v>
      </c>
      <c r="T26" s="22">
        <f ca="1">E26+G26+I26+K26+M26+O26+Q26+S26+0.0000000002</f>
        <v>37.000000000199996</v>
      </c>
      <c r="U26" s="19">
        <f ca="1">RANK(OCULTA!T24,OCULTA!T$23:T$31,0)</f>
        <v>8</v>
      </c>
      <c r="V26" s="23">
        <f ca="1">VLOOKUP(U26,OCULTA!$C$49:$E$57,3,0)</f>
        <v>15</v>
      </c>
      <c r="W26" s="21">
        <f ca="1">RANK(OCULTA!V24,OCULTA!V$23:V$31,0)</f>
        <v>8</v>
      </c>
      <c r="X26" s="23">
        <f ca="1">VLOOKUP(W26,OCULTA!$C$49:$E$57,3,0)</f>
        <v>15</v>
      </c>
      <c r="Y26" s="24">
        <f t="shared" ref="Y26:Y32" ca="1" si="6">V26+X26</f>
        <v>30</v>
      </c>
      <c r="Z26" s="25">
        <f t="shared" ref="Z26:Z33" ca="1" si="7">T26+Y26+T26/1000</f>
        <v>67.037000000200209</v>
      </c>
      <c r="AA26" s="26">
        <f t="shared" ref="AA26:AA33" ca="1" si="8">RANK(Z26,$Z$25:$Z$33,0)</f>
        <v>9</v>
      </c>
    </row>
    <row r="27" spans="2:27" ht="15.75" x14ac:dyDescent="0.25">
      <c r="B27" s="17">
        <f t="shared" ca="1" si="5"/>
        <v>2</v>
      </c>
      <c r="C27" s="18" t="s">
        <v>31</v>
      </c>
      <c r="D27" s="19">
        <f ca="1">RANK(OCULTA!C25,OCULTA!C$23:C$31,0)</f>
        <v>2</v>
      </c>
      <c r="E27" s="20">
        <f ca="1">VLOOKUP(D27,OCULTA!$C$49:$D$57,2,0)</f>
        <v>10</v>
      </c>
      <c r="F27" s="21">
        <f ca="1">RANK(OCULTA!E25,OCULTA!E$23:E$31,0)</f>
        <v>1</v>
      </c>
      <c r="G27" s="20">
        <f ca="1">VLOOKUP(F27,OCULTA!$C$49:$D$57,2,0)</f>
        <v>12</v>
      </c>
      <c r="H27" s="21">
        <f ca="1">RANK(OCULTA!G25,OCULTA!G$23:G$31,0)</f>
        <v>4</v>
      </c>
      <c r="I27" s="20">
        <f ca="1">VLOOKUP(H27,OCULTA!$C$49:$D$57,2,0)</f>
        <v>7</v>
      </c>
      <c r="J27" s="21">
        <f ca="1">RANK(OCULTA!I25,OCULTA!I$23:I$31,0)</f>
        <v>1</v>
      </c>
      <c r="K27" s="20">
        <f ca="1">VLOOKUP(J27,OCULTA!$C$49:$D$57,2,0)</f>
        <v>12</v>
      </c>
      <c r="L27" s="21">
        <f ca="1">RANK(OCULTA!K25,OCULTA!K$23:K$31,0)</f>
        <v>5</v>
      </c>
      <c r="M27" s="20">
        <f ca="1">VLOOKUP(L27,OCULTA!$C$49:$D$57,2,0)</f>
        <v>6</v>
      </c>
      <c r="N27" s="21">
        <f ca="1">RANK(OCULTA!M25,OCULTA!M$23:M$31,0)</f>
        <v>5</v>
      </c>
      <c r="O27" s="20">
        <f ca="1">VLOOKUP(N27,OCULTA!$C$49:$D$57,2,0)</f>
        <v>6</v>
      </c>
      <c r="P27" s="21">
        <f ca="1">RANK(OCULTA!O25,OCULTA!O$23:O$31,0)</f>
        <v>8</v>
      </c>
      <c r="Q27" s="20">
        <f ca="1">VLOOKUP(P27,OCULTA!$C$49:$D$57,2,0)</f>
        <v>3</v>
      </c>
      <c r="R27" s="21">
        <f ca="1">RANK(OCULTA!Q25,OCULTA!Q$23:Q$31,0)</f>
        <v>1</v>
      </c>
      <c r="S27" s="20">
        <f ca="1">VLOOKUP(R27,OCULTA!$C$49:$D$57,2,0)</f>
        <v>12</v>
      </c>
      <c r="T27" s="22">
        <f ca="1">E27+G27+I27+K27+M27+O27+Q27+S27+0.0000000003</f>
        <v>68.000000000300005</v>
      </c>
      <c r="U27" s="19">
        <f ca="1">RANK(OCULTA!T25,OCULTA!T$23:T$31,0)</f>
        <v>6</v>
      </c>
      <c r="V27" s="23">
        <f ca="1">VLOOKUP(U27,OCULTA!$C$49:$E$57,3,0)</f>
        <v>22</v>
      </c>
      <c r="W27" s="21">
        <f ca="1">RANK(OCULTA!V25,OCULTA!V$23:V$31,0)</f>
        <v>7</v>
      </c>
      <c r="X27" s="23">
        <f ca="1">VLOOKUP(W27,OCULTA!$C$49:$E$57,3,0)</f>
        <v>20</v>
      </c>
      <c r="Y27" s="24">
        <f t="shared" ca="1" si="6"/>
        <v>42</v>
      </c>
      <c r="Z27" s="25">
        <f t="shared" ca="1" si="7"/>
        <v>110.0680000003003</v>
      </c>
      <c r="AA27" s="26">
        <f t="shared" ca="1" si="8"/>
        <v>2</v>
      </c>
    </row>
    <row r="28" spans="2:27" ht="15.75" x14ac:dyDescent="0.25">
      <c r="B28" s="17">
        <f t="shared" ca="1" si="5"/>
        <v>1</v>
      </c>
      <c r="C28" s="18" t="s">
        <v>32</v>
      </c>
      <c r="D28" s="19">
        <f ca="1">RANK(OCULTA!C26,OCULTA!C$23:C$31,0)</f>
        <v>3</v>
      </c>
      <c r="E28" s="20">
        <f ca="1">VLOOKUP(D28,OCULTA!$C$49:$D$57,2,0)</f>
        <v>8</v>
      </c>
      <c r="F28" s="21">
        <f ca="1">RANK(OCULTA!E26,OCULTA!E$23:E$31,0)</f>
        <v>3</v>
      </c>
      <c r="G28" s="20">
        <f ca="1">VLOOKUP(F28,OCULTA!$C$49:$D$57,2,0)</f>
        <v>8</v>
      </c>
      <c r="H28" s="21">
        <f ca="1">RANK(OCULTA!G26,OCULTA!G$23:G$31,0)</f>
        <v>6</v>
      </c>
      <c r="I28" s="20">
        <f ca="1">VLOOKUP(H28,OCULTA!$C$49:$D$57,2,0)</f>
        <v>5</v>
      </c>
      <c r="J28" s="21">
        <f ca="1">RANK(OCULTA!I26,OCULTA!I$23:I$31,0)</f>
        <v>4</v>
      </c>
      <c r="K28" s="20">
        <f ca="1">VLOOKUP(J28,OCULTA!$C$49:$D$57,2,0)</f>
        <v>7</v>
      </c>
      <c r="L28" s="21">
        <f ca="1">RANK(OCULTA!K26,OCULTA!K$23:K$31,0)</f>
        <v>3</v>
      </c>
      <c r="M28" s="20">
        <f ca="1">VLOOKUP(L28,OCULTA!$C$49:$D$57,2,0)</f>
        <v>8</v>
      </c>
      <c r="N28" s="21">
        <f ca="1">RANK(OCULTA!M26,OCULTA!M$23:M$31,0)</f>
        <v>1</v>
      </c>
      <c r="O28" s="20">
        <f ca="1">VLOOKUP(N28,OCULTA!$C$49:$D$57,2,0)</f>
        <v>12</v>
      </c>
      <c r="P28" s="21">
        <f ca="1">RANK(OCULTA!O26,OCULTA!O$23:O$31,0)</f>
        <v>1</v>
      </c>
      <c r="Q28" s="20">
        <f ca="1">VLOOKUP(P28,OCULTA!$C$49:$D$57,2,0)</f>
        <v>12</v>
      </c>
      <c r="R28" s="21">
        <f ca="1">RANK(OCULTA!Q26,OCULTA!Q$23:Q$31,0)</f>
        <v>6</v>
      </c>
      <c r="S28" s="20">
        <f ca="1">VLOOKUP(R28,OCULTA!$C$49:$D$57,2,0)</f>
        <v>5</v>
      </c>
      <c r="T28" s="22">
        <f ca="1">E28+G28+I28+K28+M28+O28+Q28+S28+0.0000000004</f>
        <v>65.000000000399993</v>
      </c>
      <c r="U28" s="19">
        <f ca="1">RANK(OCULTA!T26,OCULTA!T$23:T$31,0)</f>
        <v>5</v>
      </c>
      <c r="V28" s="23">
        <f ca="1">VLOOKUP(U28,OCULTA!$C$49:$E$57,3,0)</f>
        <v>25</v>
      </c>
      <c r="W28" s="21">
        <f ca="1">RANK(OCULTA!V26,OCULTA!V$23:V$31,0)</f>
        <v>5</v>
      </c>
      <c r="X28" s="23">
        <f ca="1">VLOOKUP(W28,OCULTA!$C$49:$E$57,3,0)</f>
        <v>25</v>
      </c>
      <c r="Y28" s="24">
        <f t="shared" ca="1" si="6"/>
        <v>50</v>
      </c>
      <c r="Z28" s="25">
        <f t="shared" ca="1" si="7"/>
        <v>115.06500000040039</v>
      </c>
      <c r="AA28" s="26">
        <f t="shared" ca="1" si="8"/>
        <v>1</v>
      </c>
    </row>
    <row r="29" spans="2:27" ht="15.75" x14ac:dyDescent="0.25">
      <c r="B29" s="17">
        <f t="shared" ca="1" si="5"/>
        <v>8</v>
      </c>
      <c r="C29" s="18" t="s">
        <v>33</v>
      </c>
      <c r="D29" s="19">
        <f ca="1">RANK(OCULTA!C27,OCULTA!C$23:C$31,0)</f>
        <v>8</v>
      </c>
      <c r="E29" s="20">
        <f ca="1">VLOOKUP(D29,OCULTA!$C$49:$D$57,2,0)</f>
        <v>3</v>
      </c>
      <c r="F29" s="21">
        <f ca="1">RANK(OCULTA!E27,OCULTA!E$23:E$31,0)</f>
        <v>4</v>
      </c>
      <c r="G29" s="20">
        <f ca="1">VLOOKUP(F29,OCULTA!$C$49:$D$57,2,0)</f>
        <v>7</v>
      </c>
      <c r="H29" s="21">
        <f ca="1">RANK(OCULTA!G27,OCULTA!G$23:G$31,0)</f>
        <v>5</v>
      </c>
      <c r="I29" s="20">
        <f ca="1">VLOOKUP(H29,OCULTA!$C$49:$D$57,2,0)</f>
        <v>6</v>
      </c>
      <c r="J29" s="21">
        <f ca="1">RANK(OCULTA!I27,OCULTA!I$23:I$31,0)</f>
        <v>2</v>
      </c>
      <c r="K29" s="20">
        <f ca="1">VLOOKUP(J29,OCULTA!$C$49:$D$57,2,0)</f>
        <v>10</v>
      </c>
      <c r="L29" s="21">
        <f ca="1">RANK(OCULTA!K27,OCULTA!K$23:K$31,0)</f>
        <v>1</v>
      </c>
      <c r="M29" s="20">
        <f ca="1">VLOOKUP(L29,OCULTA!$C$49:$D$57,2,0)</f>
        <v>12</v>
      </c>
      <c r="N29" s="21">
        <f ca="1">RANK(OCULTA!M27,OCULTA!M$23:M$31,0)</f>
        <v>7</v>
      </c>
      <c r="O29" s="20">
        <f ca="1">VLOOKUP(N29,OCULTA!$C$49:$D$57,2,0)</f>
        <v>4</v>
      </c>
      <c r="P29" s="21">
        <f ca="1">RANK(OCULTA!O27,OCULTA!O$23:O$31,0)</f>
        <v>5</v>
      </c>
      <c r="Q29" s="20">
        <f ca="1">VLOOKUP(P29,OCULTA!$C$49:$D$57,2,0)</f>
        <v>6</v>
      </c>
      <c r="R29" s="21">
        <f ca="1">RANK(OCULTA!Q27,OCULTA!Q$23:Q$31,0)</f>
        <v>9</v>
      </c>
      <c r="S29" s="20">
        <f ca="1">VLOOKUP(R29,OCULTA!$C$49:$D$57,2,0)</f>
        <v>2</v>
      </c>
      <c r="T29" s="22">
        <f ca="1">E29+G29+I29+K29+M29+O29+Q29+S29+0.0000000005</f>
        <v>50.000000000500002</v>
      </c>
      <c r="U29" s="19">
        <f ca="1">RANK(OCULTA!T27,OCULTA!T$23:T$31,0)</f>
        <v>7</v>
      </c>
      <c r="V29" s="23">
        <f ca="1">VLOOKUP(U29,OCULTA!$C$49:$E$57,3,0)</f>
        <v>20</v>
      </c>
      <c r="W29" s="21">
        <f ca="1">RANK(OCULTA!V27,OCULTA!V$23:V$31,0)</f>
        <v>4</v>
      </c>
      <c r="X29" s="23">
        <f ca="1">VLOOKUP(W29,OCULTA!$C$49:$E$57,3,0)</f>
        <v>28</v>
      </c>
      <c r="Y29" s="24">
        <f t="shared" ca="1" si="6"/>
        <v>48</v>
      </c>
      <c r="Z29" s="25">
        <f t="shared" ca="1" si="7"/>
        <v>98.050000000500489</v>
      </c>
      <c r="AA29" s="26">
        <f t="shared" ca="1" si="8"/>
        <v>8</v>
      </c>
    </row>
    <row r="30" spans="2:27" ht="15.75" x14ac:dyDescent="0.25">
      <c r="B30" s="17">
        <f t="shared" ca="1" si="5"/>
        <v>4</v>
      </c>
      <c r="C30" s="18" t="s">
        <v>34</v>
      </c>
      <c r="D30" s="19">
        <f ca="1">RANK(OCULTA!C28,OCULTA!C$23:C$31,0)</f>
        <v>6</v>
      </c>
      <c r="E30" s="20">
        <f ca="1">VLOOKUP(D30,OCULTA!$C$49:$D$57,2,0)</f>
        <v>5</v>
      </c>
      <c r="F30" s="21">
        <f ca="1">RANK(OCULTA!E28,OCULTA!E$23:E$31,0)</f>
        <v>9</v>
      </c>
      <c r="G30" s="20">
        <f ca="1">VLOOKUP(F30,OCULTA!$C$49:$D$57,2,0)</f>
        <v>2</v>
      </c>
      <c r="H30" s="21">
        <f ca="1">RANK(OCULTA!G28,OCULTA!G$23:G$31,0)</f>
        <v>2</v>
      </c>
      <c r="I30" s="20">
        <f ca="1">VLOOKUP(H30,OCULTA!$C$49:$D$57,2,0)</f>
        <v>10</v>
      </c>
      <c r="J30" s="21">
        <f ca="1">RANK(OCULTA!I28,OCULTA!I$23:I$31,0)</f>
        <v>7</v>
      </c>
      <c r="K30" s="20">
        <f ca="1">VLOOKUP(J30,OCULTA!$C$49:$D$57,2,0)</f>
        <v>4</v>
      </c>
      <c r="L30" s="21">
        <f ca="1">RANK(OCULTA!K28,OCULTA!K$23:K$31,0)</f>
        <v>2</v>
      </c>
      <c r="M30" s="20">
        <f ca="1">VLOOKUP(L30,OCULTA!$C$49:$D$57,2,0)</f>
        <v>10</v>
      </c>
      <c r="N30" s="21">
        <f ca="1">RANK(OCULTA!M28,OCULTA!M$23:M$31,0)</f>
        <v>6</v>
      </c>
      <c r="O30" s="20">
        <f ca="1">VLOOKUP(N30,OCULTA!$C$49:$D$57,2,0)</f>
        <v>5</v>
      </c>
      <c r="P30" s="21">
        <f ca="1">RANK(OCULTA!O28,OCULTA!O$23:O$31,0)</f>
        <v>6</v>
      </c>
      <c r="Q30" s="20">
        <f ca="1">VLOOKUP(P30,OCULTA!$C$49:$D$57,2,0)</f>
        <v>5</v>
      </c>
      <c r="R30" s="21">
        <f ca="1">RANK(OCULTA!Q28,OCULTA!Q$23:Q$31,0)</f>
        <v>5</v>
      </c>
      <c r="S30" s="20">
        <f ca="1">VLOOKUP(R30,OCULTA!$C$49:$D$57,2,0)</f>
        <v>6</v>
      </c>
      <c r="T30" s="22">
        <f ca="1">E30+G30+I30+K30+M30+O30+Q30+S30+0.0000000006</f>
        <v>47.000000000599996</v>
      </c>
      <c r="U30" s="19">
        <f ca="1">RANK(OCULTA!T28,OCULTA!T$23:T$31,0)</f>
        <v>1</v>
      </c>
      <c r="V30" s="23">
        <f ca="1">VLOOKUP(U30,OCULTA!$C$49:$E$57,3,0)</f>
        <v>40</v>
      </c>
      <c r="W30" s="21">
        <f ca="1">RANK(OCULTA!V28,OCULTA!V$23:V$31,0)</f>
        <v>6</v>
      </c>
      <c r="X30" s="23">
        <f ca="1">VLOOKUP(W30,OCULTA!$C$49:$E$57,3,0)</f>
        <v>22</v>
      </c>
      <c r="Y30" s="24">
        <f t="shared" ca="1" si="6"/>
        <v>62</v>
      </c>
      <c r="Z30" s="25">
        <f t="shared" ca="1" si="7"/>
        <v>109.04700000060059</v>
      </c>
      <c r="AA30" s="26">
        <f t="shared" ca="1" si="8"/>
        <v>4</v>
      </c>
    </row>
    <row r="31" spans="2:27" ht="15.75" x14ac:dyDescent="0.25">
      <c r="B31" s="17">
        <f t="shared" ca="1" si="5"/>
        <v>7</v>
      </c>
      <c r="C31" s="18" t="s">
        <v>35</v>
      </c>
      <c r="D31" s="19">
        <f ca="1">RANK(OCULTA!C29,OCULTA!C$23:C$31,0)</f>
        <v>4</v>
      </c>
      <c r="E31" s="20">
        <f ca="1">VLOOKUP(D31,OCULTA!$C$49:$D$57,2,0)</f>
        <v>7</v>
      </c>
      <c r="F31" s="21">
        <f ca="1">RANK(OCULTA!E29,OCULTA!E$23:E$31,0)</f>
        <v>2</v>
      </c>
      <c r="G31" s="20">
        <f ca="1">VLOOKUP(F31,OCULTA!$C$49:$D$57,2,0)</f>
        <v>10</v>
      </c>
      <c r="H31" s="21">
        <f ca="1">RANK(OCULTA!G29,OCULTA!G$23:G$31,0)</f>
        <v>3</v>
      </c>
      <c r="I31" s="20">
        <f ca="1">VLOOKUP(H31,OCULTA!$C$49:$D$57,2,0)</f>
        <v>8</v>
      </c>
      <c r="J31" s="21">
        <f ca="1">RANK(OCULTA!I29,OCULTA!I$23:I$31,0)</f>
        <v>6</v>
      </c>
      <c r="K31" s="20">
        <f ca="1">VLOOKUP(J31,OCULTA!$C$49:$D$57,2,0)</f>
        <v>5</v>
      </c>
      <c r="L31" s="21">
        <f ca="1">RANK(OCULTA!K29,OCULTA!K$23:K$31,0)</f>
        <v>9</v>
      </c>
      <c r="M31" s="20">
        <f ca="1">VLOOKUP(L31,OCULTA!$C$49:$D$57,2,0)</f>
        <v>2</v>
      </c>
      <c r="N31" s="21">
        <f ca="1">RANK(OCULTA!M29,OCULTA!M$23:M$31,0)</f>
        <v>3</v>
      </c>
      <c r="O31" s="20">
        <f ca="1">VLOOKUP(N31,OCULTA!$C$49:$D$57,2,0)</f>
        <v>8</v>
      </c>
      <c r="P31" s="21">
        <f ca="1">RANK(OCULTA!O29,OCULTA!O$23:O$31,0)</f>
        <v>2</v>
      </c>
      <c r="Q31" s="20">
        <f ca="1">VLOOKUP(P31,OCULTA!$C$49:$D$57,2,0)</f>
        <v>10</v>
      </c>
      <c r="R31" s="21">
        <f ca="1">RANK(OCULTA!Q29,OCULTA!Q$23:Q$31,0)</f>
        <v>4</v>
      </c>
      <c r="S31" s="20">
        <f ca="1">VLOOKUP(R31,OCULTA!$C$49:$D$57,2,0)</f>
        <v>7</v>
      </c>
      <c r="T31" s="22">
        <f ca="1">E31+G31+I31+K31+M31+O31+Q31+S31+0.0000000007</f>
        <v>57.000000000699998</v>
      </c>
      <c r="U31" s="19">
        <f ca="1">RANK(OCULTA!T29,OCULTA!T$23:T$31,0)</f>
        <v>3</v>
      </c>
      <c r="V31" s="23">
        <f ca="1">VLOOKUP(U31,OCULTA!$C$49:$E$57,3,0)</f>
        <v>30</v>
      </c>
      <c r="W31" s="21">
        <f ca="1">RANK(OCULTA!V29,OCULTA!V$23:V$31,0)</f>
        <v>9</v>
      </c>
      <c r="X31" s="23">
        <f ca="1">VLOOKUP(W31,OCULTA!$C$49:$E$57,3,0)</f>
        <v>13</v>
      </c>
      <c r="Y31" s="24">
        <f t="shared" ca="1" si="6"/>
        <v>43</v>
      </c>
      <c r="Z31" s="25">
        <f t="shared" ca="1" si="7"/>
        <v>100.0570000007007</v>
      </c>
      <c r="AA31" s="26">
        <f t="shared" ca="1" si="8"/>
        <v>7</v>
      </c>
    </row>
    <row r="32" spans="2:27" ht="15.75" x14ac:dyDescent="0.25">
      <c r="B32" s="17">
        <f t="shared" ca="1" si="5"/>
        <v>3</v>
      </c>
      <c r="C32" s="18" t="s">
        <v>36</v>
      </c>
      <c r="D32" s="19">
        <f ca="1">RANK(OCULTA!C30,OCULTA!C$23:C$31,0)</f>
        <v>1</v>
      </c>
      <c r="E32" s="20">
        <f ca="1">VLOOKUP(D32,OCULTA!$C$49:$D$57,2,0)</f>
        <v>12</v>
      </c>
      <c r="F32" s="21">
        <f ca="1">RANK(OCULTA!E30,OCULTA!E$23:E$31,0)</f>
        <v>5</v>
      </c>
      <c r="G32" s="20">
        <f ca="1">VLOOKUP(F32,OCULTA!$C$49:$D$57,2,0)</f>
        <v>6</v>
      </c>
      <c r="H32" s="21">
        <f ca="1">RANK(OCULTA!G30,OCULTA!G$23:G$31,0)</f>
        <v>8</v>
      </c>
      <c r="I32" s="20">
        <f ca="1">VLOOKUP(H32,OCULTA!$C$49:$D$57,2,0)</f>
        <v>3</v>
      </c>
      <c r="J32" s="21">
        <f ca="1">RANK(OCULTA!I30,OCULTA!I$23:I$31,0)</f>
        <v>3</v>
      </c>
      <c r="K32" s="20">
        <f ca="1">VLOOKUP(J32,OCULTA!$C$49:$D$57,2,0)</f>
        <v>8</v>
      </c>
      <c r="L32" s="21">
        <f ca="1">RANK(OCULTA!K30,OCULTA!K$23:K$31,0)</f>
        <v>4</v>
      </c>
      <c r="M32" s="20">
        <f ca="1">VLOOKUP(L32,OCULTA!$C$49:$D$57,2,0)</f>
        <v>7</v>
      </c>
      <c r="N32" s="21">
        <f ca="1">RANK(OCULTA!M30,OCULTA!M$23:M$31,0)</f>
        <v>8</v>
      </c>
      <c r="O32" s="20">
        <f ca="1">VLOOKUP(N32,OCULTA!$C$49:$D$57,2,0)</f>
        <v>3</v>
      </c>
      <c r="P32" s="21">
        <f ca="1">RANK(OCULTA!O30,OCULTA!O$23:O$31,0)</f>
        <v>3</v>
      </c>
      <c r="Q32" s="20">
        <f ca="1">VLOOKUP(P32,OCULTA!$C$49:$D$57,2,0)</f>
        <v>8</v>
      </c>
      <c r="R32" s="21">
        <f ca="1">RANK(OCULTA!Q30,OCULTA!Q$23:Q$31,0)</f>
        <v>7</v>
      </c>
      <c r="S32" s="20">
        <f ca="1">VLOOKUP(R32,OCULTA!$C$49:$D$57,2,0)</f>
        <v>4</v>
      </c>
      <c r="T32" s="22">
        <f ca="1">E32+G32+I32+K32+M32+O32+Q32+S32+0.0000000008</f>
        <v>51.0000000008</v>
      </c>
      <c r="U32" s="19">
        <f ca="1">RANK(OCULTA!T30,OCULTA!T$23:T$31,0)</f>
        <v>4</v>
      </c>
      <c r="V32" s="23">
        <f ca="1">VLOOKUP(U32,OCULTA!$C$49:$E$57,3,0)</f>
        <v>28</v>
      </c>
      <c r="W32" s="21">
        <f ca="1">RANK(OCULTA!V30,OCULTA!V$23:V$31,0)</f>
        <v>3</v>
      </c>
      <c r="X32" s="23">
        <f ca="1">VLOOKUP(W32,OCULTA!$C$49:$E$57,3,0)</f>
        <v>30</v>
      </c>
      <c r="Y32" s="24">
        <f t="shared" ca="1" si="6"/>
        <v>58</v>
      </c>
      <c r="Z32" s="25">
        <f t="shared" ca="1" si="7"/>
        <v>109.0510000008008</v>
      </c>
      <c r="AA32" s="26">
        <f t="shared" ca="1" si="8"/>
        <v>3</v>
      </c>
    </row>
    <row r="33" spans="2:27" ht="16.5" thickBot="1" x14ac:dyDescent="0.3">
      <c r="B33" s="27">
        <f t="shared" ca="1" si="5"/>
        <v>5</v>
      </c>
      <c r="C33" s="28" t="s">
        <v>37</v>
      </c>
      <c r="D33" s="29">
        <f ca="1">RANK(OCULTA!C31,OCULTA!C$23:C$31,0)</f>
        <v>7</v>
      </c>
      <c r="E33" s="30">
        <f ca="1">VLOOKUP(D33,OCULTA!$C$49:$D$57,2,0)</f>
        <v>4</v>
      </c>
      <c r="F33" s="31">
        <f ca="1">RANK(OCULTA!E31,OCULTA!E$23:E$31,0)</f>
        <v>8</v>
      </c>
      <c r="G33" s="30">
        <f ca="1">VLOOKUP(F33,OCULTA!$C$49:$D$57,2,0)</f>
        <v>3</v>
      </c>
      <c r="H33" s="31">
        <f ca="1">RANK(OCULTA!G31,OCULTA!G$23:G$31,0)</f>
        <v>9</v>
      </c>
      <c r="I33" s="30">
        <f ca="1">VLOOKUP(H33,OCULTA!$C$49:$D$57,2,0)</f>
        <v>2</v>
      </c>
      <c r="J33" s="31">
        <f ca="1">RANK(OCULTA!I31,OCULTA!I$23:I$31,0)</f>
        <v>9</v>
      </c>
      <c r="K33" s="30">
        <f ca="1">VLOOKUP(J33,OCULTA!$C$49:$D$57,2,0)</f>
        <v>2</v>
      </c>
      <c r="L33" s="31">
        <f ca="1">RANK(OCULTA!K31,OCULTA!K$23:K$31,0)</f>
        <v>8</v>
      </c>
      <c r="M33" s="30">
        <f ca="1">VLOOKUP(L33,OCULTA!$C$49:$D$57,2,0)</f>
        <v>3</v>
      </c>
      <c r="N33" s="31">
        <f ca="1">RANK(OCULTA!M31,OCULTA!M$23:M$31,0)</f>
        <v>9</v>
      </c>
      <c r="O33" s="30">
        <f ca="1">VLOOKUP(N33,OCULTA!$C$49:$D$57,2,0)</f>
        <v>2</v>
      </c>
      <c r="P33" s="31">
        <f ca="1">RANK(OCULTA!O31,OCULTA!O$23:O$31,0)</f>
        <v>4</v>
      </c>
      <c r="Q33" s="30">
        <f ca="1">VLOOKUP(P33,OCULTA!$C$49:$D$57,2,0)</f>
        <v>7</v>
      </c>
      <c r="R33" s="31">
        <f ca="1">RANK(OCULTA!Q31,OCULTA!Q$23:Q$31,0)</f>
        <v>2</v>
      </c>
      <c r="S33" s="30">
        <f ca="1">VLOOKUP(R33,OCULTA!$C$49:$D$57,2,0)</f>
        <v>10</v>
      </c>
      <c r="T33" s="32">
        <f ca="1">E33+G33+I33+K33+M33+O33+Q33+S33+0.0000000009</f>
        <v>33.000000000900002</v>
      </c>
      <c r="U33" s="29">
        <f ca="1">RANK(OCULTA!T31,OCULTA!T$23:T$31,0)</f>
        <v>2</v>
      </c>
      <c r="V33" s="33">
        <f ca="1">VLOOKUP(U33,OCULTA!$C$49:$E$57,3,0)</f>
        <v>35</v>
      </c>
      <c r="W33" s="31">
        <f ca="1">RANK(OCULTA!V31,OCULTA!V$23:V$31,0)</f>
        <v>2</v>
      </c>
      <c r="X33" s="33">
        <f ca="1">VLOOKUP(W33,OCULTA!$C$49:$E$57,3,0)</f>
        <v>35</v>
      </c>
      <c r="Y33" s="34">
        <f t="shared" ref="Y33" ca="1" si="9">V33+X33</f>
        <v>70</v>
      </c>
      <c r="Z33" s="35">
        <f t="shared" ca="1" si="7"/>
        <v>103.0330000009009</v>
      </c>
      <c r="AA33" s="36">
        <f t="shared" ca="1" si="8"/>
        <v>5</v>
      </c>
    </row>
    <row r="34" spans="2:27" ht="15.75" thickBot="1" x14ac:dyDescent="0.3">
      <c r="AA34" s="37"/>
    </row>
    <row r="35" spans="2:27" ht="21.75" customHeight="1" thickBot="1" x14ac:dyDescent="0.4">
      <c r="B35" s="72" t="s">
        <v>26</v>
      </c>
      <c r="C35" s="73"/>
      <c r="D35" s="73"/>
      <c r="E35" s="73"/>
      <c r="F35" s="73"/>
      <c r="G35" s="73"/>
      <c r="H35" s="73"/>
      <c r="I35" s="73"/>
      <c r="J35" s="73"/>
      <c r="K35" s="73"/>
      <c r="L35" s="73"/>
      <c r="M35" s="73"/>
      <c r="N35" s="73"/>
      <c r="O35" s="73"/>
      <c r="P35" s="73"/>
      <c r="Q35" s="73"/>
      <c r="R35" s="73"/>
      <c r="S35" s="73"/>
      <c r="T35" s="73"/>
      <c r="U35" s="73"/>
      <c r="V35" s="73"/>
      <c r="W35" s="73"/>
      <c r="X35" s="73"/>
      <c r="Y35" s="73"/>
      <c r="Z35" s="73"/>
      <c r="AA35" s="74"/>
    </row>
    <row r="36" spans="2:27" ht="15.75" thickBot="1" x14ac:dyDescent="0.3"/>
    <row r="37" spans="2:27" ht="15.75" x14ac:dyDescent="0.25">
      <c r="D37" s="56" t="s">
        <v>21</v>
      </c>
      <c r="E37" s="57"/>
      <c r="F37" s="57"/>
      <c r="G37" s="57"/>
      <c r="H37" s="57"/>
      <c r="I37" s="57"/>
      <c r="J37" s="57"/>
      <c r="K37" s="57"/>
      <c r="L37" s="57"/>
      <c r="M37" s="57"/>
      <c r="N37" s="57"/>
      <c r="O37" s="57"/>
      <c r="P37" s="57"/>
      <c r="Q37" s="57"/>
      <c r="R37" s="57"/>
      <c r="S37" s="57"/>
      <c r="T37" s="57"/>
      <c r="U37" s="58" t="s">
        <v>25</v>
      </c>
      <c r="V37" s="59"/>
      <c r="W37" s="59"/>
      <c r="X37" s="59"/>
      <c r="Y37" s="60"/>
      <c r="Z37" s="61" t="s">
        <v>23</v>
      </c>
      <c r="AA37" s="63" t="s">
        <v>20</v>
      </c>
    </row>
    <row r="38" spans="2:27" x14ac:dyDescent="0.25">
      <c r="D38" s="65" t="s">
        <v>11</v>
      </c>
      <c r="E38" s="66"/>
      <c r="F38" s="66" t="s">
        <v>12</v>
      </c>
      <c r="G38" s="66"/>
      <c r="H38" s="66" t="s">
        <v>13</v>
      </c>
      <c r="I38" s="66"/>
      <c r="J38" s="66" t="s">
        <v>14</v>
      </c>
      <c r="K38" s="66"/>
      <c r="L38" s="66" t="s">
        <v>15</v>
      </c>
      <c r="M38" s="66"/>
      <c r="N38" s="66" t="s">
        <v>16</v>
      </c>
      <c r="O38" s="66"/>
      <c r="P38" s="66" t="s">
        <v>17</v>
      </c>
      <c r="Q38" s="66"/>
      <c r="R38" s="66" t="s">
        <v>18</v>
      </c>
      <c r="S38" s="66"/>
      <c r="T38" s="69" t="s">
        <v>23</v>
      </c>
      <c r="U38" s="70" t="s">
        <v>22</v>
      </c>
      <c r="V38" s="71"/>
      <c r="W38" s="67" t="s">
        <v>24</v>
      </c>
      <c r="X38" s="67"/>
      <c r="Y38" s="68" t="s">
        <v>23</v>
      </c>
      <c r="Z38" s="62"/>
      <c r="AA38" s="64"/>
    </row>
    <row r="39" spans="2:27" ht="15.75" thickBot="1" x14ac:dyDescent="0.3">
      <c r="D39" s="4" t="s">
        <v>20</v>
      </c>
      <c r="E39" s="5" t="s">
        <v>19</v>
      </c>
      <c r="F39" s="6" t="s">
        <v>20</v>
      </c>
      <c r="G39" s="5" t="s">
        <v>19</v>
      </c>
      <c r="H39" s="6" t="s">
        <v>20</v>
      </c>
      <c r="I39" s="5" t="s">
        <v>19</v>
      </c>
      <c r="J39" s="6" t="s">
        <v>20</v>
      </c>
      <c r="K39" s="5" t="s">
        <v>19</v>
      </c>
      <c r="L39" s="6" t="s">
        <v>20</v>
      </c>
      <c r="M39" s="5" t="s">
        <v>19</v>
      </c>
      <c r="N39" s="6" t="s">
        <v>20</v>
      </c>
      <c r="O39" s="5" t="s">
        <v>19</v>
      </c>
      <c r="P39" s="6" t="s">
        <v>20</v>
      </c>
      <c r="Q39" s="5" t="s">
        <v>19</v>
      </c>
      <c r="R39" s="6" t="s">
        <v>20</v>
      </c>
      <c r="S39" s="5" t="s">
        <v>19</v>
      </c>
      <c r="T39" s="69"/>
      <c r="U39" s="4" t="s">
        <v>20</v>
      </c>
      <c r="V39" s="5" t="s">
        <v>19</v>
      </c>
      <c r="W39" s="6" t="s">
        <v>20</v>
      </c>
      <c r="X39" s="5" t="s">
        <v>19</v>
      </c>
      <c r="Y39" s="68"/>
      <c r="Z39" s="62"/>
      <c r="AA39" s="64"/>
    </row>
    <row r="40" spans="2:27" ht="15.75" x14ac:dyDescent="0.25">
      <c r="B40" s="7">
        <f ca="1">AA40</f>
        <v>1</v>
      </c>
      <c r="C40" s="8" t="str">
        <f ca="1">VLOOKUP(1,$B$10:$C$18,2,0)</f>
        <v>Fusa Nocta</v>
      </c>
      <c r="D40" s="9">
        <f ca="1">RANK(OCULTA!C37,OCULTA!C$37:C$44,0)</f>
        <v>6</v>
      </c>
      <c r="E40" s="10">
        <f ca="1">VLOOKUP(D40,OCULTA!$G$49:$H$56,2,0)</f>
        <v>5</v>
      </c>
      <c r="F40" s="11">
        <f ca="1">RANK(OCULTA!E37,OCULTA!E$37:E$44,0)</f>
        <v>2</v>
      </c>
      <c r="G40" s="10">
        <f ca="1">VLOOKUP(F40,OCULTA!$G$49:$H$56,2,0)</f>
        <v>10</v>
      </c>
      <c r="H40" s="11">
        <f ca="1">RANK(OCULTA!G37,OCULTA!G$37:G$44,0)</f>
        <v>1</v>
      </c>
      <c r="I40" s="10">
        <f ca="1">VLOOKUP(H40,OCULTA!$G$49:$H$56,2,0)</f>
        <v>12</v>
      </c>
      <c r="J40" s="11">
        <f ca="1">RANK(OCULTA!I37,OCULTA!I$37:I$44,0)</f>
        <v>1</v>
      </c>
      <c r="K40" s="10">
        <f ca="1">VLOOKUP(J40,OCULTA!$G$49:$H$56,2,0)</f>
        <v>12</v>
      </c>
      <c r="L40" s="11">
        <f ca="1">RANK(OCULTA!K37,OCULTA!K$37:K$44,0)</f>
        <v>5</v>
      </c>
      <c r="M40" s="10">
        <f ca="1">VLOOKUP(L40,OCULTA!$G$49:$H$56,2,0)</f>
        <v>6</v>
      </c>
      <c r="N40" s="11">
        <f ca="1">RANK(OCULTA!M37,OCULTA!M$37:M$44,0)</f>
        <v>3</v>
      </c>
      <c r="O40" s="10">
        <f ca="1">VLOOKUP(N40,OCULTA!$G$49:$H$56,2,0)</f>
        <v>8</v>
      </c>
      <c r="P40" s="11">
        <f ca="1">RANK(OCULTA!O37,OCULTA!O$37:O$44,0)</f>
        <v>1</v>
      </c>
      <c r="Q40" s="10">
        <f ca="1">VLOOKUP(P40,OCULTA!$G$49:$H$56,2,0)</f>
        <v>12</v>
      </c>
      <c r="R40" s="11">
        <f ca="1">RANK(OCULTA!Q37,OCULTA!Q$37:Q$44,0)</f>
        <v>3</v>
      </c>
      <c r="S40" s="10">
        <f ca="1">VLOOKUP(R40,OCULTA!$G$49:$H$56,2,0)</f>
        <v>8</v>
      </c>
      <c r="T40" s="12">
        <f ca="1">E40+G40+I40+K40+M40+O40+Q40+S40+0.0000000001</f>
        <v>73.000000000100002</v>
      </c>
      <c r="U40" s="9">
        <f ca="1">RANK(OCULTA!T37,OCULTA!T$37:T$44,0)</f>
        <v>1</v>
      </c>
      <c r="V40" s="13">
        <f ca="1">VLOOKUP(U40,OCULTA!$G$49:$I$56,3,0)</f>
        <v>40</v>
      </c>
      <c r="W40" s="11">
        <f ca="1">RANK(OCULTA!V37,OCULTA!V$37:V$44,0)</f>
        <v>3</v>
      </c>
      <c r="X40" s="13">
        <f ca="1">VLOOKUP(W40,OCULTA!$G$49:$I$56,3,0)</f>
        <v>30</v>
      </c>
      <c r="Y40" s="14">
        <f ca="1">V40+X40</f>
        <v>70</v>
      </c>
      <c r="Z40" s="38">
        <f ca="1">T40+Y40+T40/10000</f>
        <v>143.0073000001</v>
      </c>
      <c r="AA40" s="39">
        <f ca="1">RANK(Z40,$Z$40:$Z$47,0)</f>
        <v>1</v>
      </c>
    </row>
    <row r="41" spans="2:27" ht="15.75" x14ac:dyDescent="0.25">
      <c r="B41" s="17">
        <f t="shared" ref="B41:B47" ca="1" si="10">AA41</f>
        <v>3</v>
      </c>
      <c r="C41" s="18" t="str">
        <f ca="1">VLOOKUP(2,$B$10:$C$18,2,0)</f>
        <v>Aritz Arén</v>
      </c>
      <c r="D41" s="19">
        <f ca="1">RANK(OCULTA!C38,OCULTA!C$37:C$44,0)</f>
        <v>4</v>
      </c>
      <c r="E41" s="20">
        <f ca="1">VLOOKUP(D41,OCULTA!$G$49:$H$56,2,0)</f>
        <v>7</v>
      </c>
      <c r="F41" s="21">
        <f ca="1">RANK(OCULTA!E38,OCULTA!E$37:E$44,0)</f>
        <v>5</v>
      </c>
      <c r="G41" s="20">
        <f ca="1">VLOOKUP(F41,OCULTA!$G$49:$H$56,2,0)</f>
        <v>6</v>
      </c>
      <c r="H41" s="21">
        <f ca="1">RANK(OCULTA!G38,OCULTA!G$37:G$44,0)</f>
        <v>2</v>
      </c>
      <c r="I41" s="20">
        <f ca="1">VLOOKUP(H41,OCULTA!$G$49:$H$56,2,0)</f>
        <v>10</v>
      </c>
      <c r="J41" s="21">
        <f ca="1">RANK(OCULTA!I38,OCULTA!I$37:I$44,0)</f>
        <v>6</v>
      </c>
      <c r="K41" s="20">
        <f ca="1">VLOOKUP(J41,OCULTA!$G$49:$H$56,2,0)</f>
        <v>5</v>
      </c>
      <c r="L41" s="21">
        <f ca="1">RANK(OCULTA!K38,OCULTA!K$37:K$44,0)</f>
        <v>2</v>
      </c>
      <c r="M41" s="20">
        <f ca="1">VLOOKUP(L41,OCULTA!$G$49:$H$56,2,0)</f>
        <v>10</v>
      </c>
      <c r="N41" s="21">
        <f ca="1">RANK(OCULTA!M38,OCULTA!M$37:M$44,0)</f>
        <v>6</v>
      </c>
      <c r="O41" s="20">
        <f ca="1">VLOOKUP(N41,OCULTA!$G$49:$H$56,2,0)</f>
        <v>5</v>
      </c>
      <c r="P41" s="21">
        <f ca="1">RANK(OCULTA!O38,OCULTA!O$37:O$44,0)</f>
        <v>2</v>
      </c>
      <c r="Q41" s="20">
        <f ca="1">VLOOKUP(P41,OCULTA!$G$49:$H$56,2,0)</f>
        <v>10</v>
      </c>
      <c r="R41" s="21">
        <f ca="1">RANK(OCULTA!Q38,OCULTA!Q$37:Q$44,0)</f>
        <v>8</v>
      </c>
      <c r="S41" s="20">
        <f ca="1">VLOOKUP(R41,OCULTA!$G$49:$H$56,2,0)</f>
        <v>2</v>
      </c>
      <c r="T41" s="22">
        <f ca="1">E41+G41+I41+K41+M41+O41+Q41+S41+0.0000000002</f>
        <v>55.000000000199996</v>
      </c>
      <c r="U41" s="19">
        <f ca="1">RANK(OCULTA!T38,OCULTA!T$37:T$44,0)</f>
        <v>2</v>
      </c>
      <c r="V41" s="23">
        <f ca="1">VLOOKUP(U41,OCULTA!$G$49:$I$56,3,0)</f>
        <v>35</v>
      </c>
      <c r="W41" s="21">
        <f ca="1">RANK(OCULTA!V38,OCULTA!V$37:V$44,0)</f>
        <v>5</v>
      </c>
      <c r="X41" s="23">
        <f ca="1">VLOOKUP(W41,OCULTA!$G$49:$I$56,3,0)</f>
        <v>25</v>
      </c>
      <c r="Y41" s="24">
        <f t="shared" ref="Y41:Y46" ca="1" si="11">V41+X41</f>
        <v>60</v>
      </c>
      <c r="Z41" s="40">
        <f t="shared" ref="Z41:Z46" ca="1" si="12">T41+Y41+T41/10000</f>
        <v>115.00550000020003</v>
      </c>
      <c r="AA41" s="41">
        <f t="shared" ref="AA41:AA47" ca="1" si="13">RANK(Z41,$Z$40:$Z$47,0)</f>
        <v>3</v>
      </c>
    </row>
    <row r="42" spans="2:27" ht="15.75" x14ac:dyDescent="0.25">
      <c r="B42" s="17">
        <f t="shared" ca="1" si="10"/>
        <v>5</v>
      </c>
      <c r="C42" s="18" t="str">
        <f ca="1">VLOOKUP(3,$B$10:$C$18,2,0)</f>
        <v>Sharonne</v>
      </c>
      <c r="D42" s="19">
        <f ca="1">RANK(OCULTA!C39,OCULTA!C$37:C$44,0)</f>
        <v>5</v>
      </c>
      <c r="E42" s="20">
        <f ca="1">VLOOKUP(D42,OCULTA!$G$49:$H$56,2,0)</f>
        <v>6</v>
      </c>
      <c r="F42" s="21">
        <f ca="1">RANK(OCULTA!E39,OCULTA!E$37:E$44,0)</f>
        <v>7</v>
      </c>
      <c r="G42" s="20">
        <f ca="1">VLOOKUP(F42,OCULTA!$G$49:$H$56,2,0)</f>
        <v>4</v>
      </c>
      <c r="H42" s="21">
        <f ca="1">RANK(OCULTA!G39,OCULTA!G$37:G$44,0)</f>
        <v>7</v>
      </c>
      <c r="I42" s="20">
        <f ca="1">VLOOKUP(H42,OCULTA!$G$49:$H$56,2,0)</f>
        <v>4</v>
      </c>
      <c r="J42" s="21">
        <f ca="1">RANK(OCULTA!I39,OCULTA!I$37:I$44,0)</f>
        <v>2</v>
      </c>
      <c r="K42" s="20">
        <f ca="1">VLOOKUP(J42,OCULTA!$G$49:$H$56,2,0)</f>
        <v>10</v>
      </c>
      <c r="L42" s="21">
        <f ca="1">RANK(OCULTA!K39,OCULTA!K$37:K$44,0)</f>
        <v>3</v>
      </c>
      <c r="M42" s="20">
        <f ca="1">VLOOKUP(L42,OCULTA!$G$49:$H$56,2,0)</f>
        <v>8</v>
      </c>
      <c r="N42" s="21">
        <f ca="1">RANK(OCULTA!M39,OCULTA!M$37:M$44,0)</f>
        <v>2</v>
      </c>
      <c r="O42" s="20">
        <f ca="1">VLOOKUP(N42,OCULTA!$G$49:$H$56,2,0)</f>
        <v>10</v>
      </c>
      <c r="P42" s="21">
        <f ca="1">RANK(OCULTA!O39,OCULTA!O$37:O$44,0)</f>
        <v>6</v>
      </c>
      <c r="Q42" s="20">
        <f ca="1">VLOOKUP(P42,OCULTA!$G$49:$H$56,2,0)</f>
        <v>5</v>
      </c>
      <c r="R42" s="21">
        <f ca="1">RANK(OCULTA!Q39,OCULTA!Q$37:Q$44,0)</f>
        <v>7</v>
      </c>
      <c r="S42" s="20">
        <f ca="1">VLOOKUP(R42,OCULTA!$G$49:$H$56,2,0)</f>
        <v>4</v>
      </c>
      <c r="T42" s="22">
        <f ca="1">E42+G42+I42+K42+M42+O42+Q42+S42+0.0000000003</f>
        <v>51.000000000299998</v>
      </c>
      <c r="U42" s="19">
        <f ca="1">RANK(OCULTA!T39,OCULTA!T$37:T$44,0)</f>
        <v>3</v>
      </c>
      <c r="V42" s="23">
        <f ca="1">VLOOKUP(U42,OCULTA!$G$49:$I$56,3,0)</f>
        <v>30</v>
      </c>
      <c r="W42" s="21">
        <f ca="1">RANK(OCULTA!V39,OCULTA!V$37:V$44,0)</f>
        <v>7</v>
      </c>
      <c r="X42" s="23">
        <f ca="1">VLOOKUP(W42,OCULTA!$G$49:$I$56,3,0)</f>
        <v>20</v>
      </c>
      <c r="Y42" s="24">
        <f t="shared" ca="1" si="11"/>
        <v>50</v>
      </c>
      <c r="Z42" s="40">
        <f t="shared" ca="1" si="12"/>
        <v>101.00510000030002</v>
      </c>
      <c r="AA42" s="41">
        <f t="shared" ca="1" si="13"/>
        <v>5</v>
      </c>
    </row>
    <row r="43" spans="2:27" ht="15.75" x14ac:dyDescent="0.25">
      <c r="B43" s="17">
        <f t="shared" ca="1" si="10"/>
        <v>4</v>
      </c>
      <c r="C43" s="18" t="str">
        <f ca="1">VLOOKUP(4,$B$10:$C$18,2,0)</f>
        <v>Alice Wonder</v>
      </c>
      <c r="D43" s="19">
        <f ca="1">RANK(OCULTA!C40,OCULTA!C$37:C$44,0)</f>
        <v>3</v>
      </c>
      <c r="E43" s="20">
        <f ca="1">VLOOKUP(D43,OCULTA!$G$49:$H$56,2,0)</f>
        <v>8</v>
      </c>
      <c r="F43" s="21">
        <f ca="1">RANK(OCULTA!E40,OCULTA!E$37:E$44,0)</f>
        <v>8</v>
      </c>
      <c r="G43" s="20">
        <f ca="1">VLOOKUP(F43,OCULTA!$G$49:$H$56,2,0)</f>
        <v>2</v>
      </c>
      <c r="H43" s="21">
        <f ca="1">RANK(OCULTA!G40,OCULTA!G$37:G$44,0)</f>
        <v>3</v>
      </c>
      <c r="I43" s="20">
        <f ca="1">VLOOKUP(H43,OCULTA!$G$49:$H$56,2,0)</f>
        <v>8</v>
      </c>
      <c r="J43" s="21">
        <f ca="1">RANK(OCULTA!I40,OCULTA!I$37:I$44,0)</f>
        <v>8</v>
      </c>
      <c r="K43" s="20">
        <f ca="1">VLOOKUP(J43,OCULTA!$G$49:$H$56,2,0)</f>
        <v>2</v>
      </c>
      <c r="L43" s="21">
        <f ca="1">RANK(OCULTA!K40,OCULTA!K$37:K$44,0)</f>
        <v>1</v>
      </c>
      <c r="M43" s="20">
        <f ca="1">VLOOKUP(L43,OCULTA!$G$49:$H$56,2,0)</f>
        <v>12</v>
      </c>
      <c r="N43" s="21">
        <f ca="1">RANK(OCULTA!M40,OCULTA!M$37:M$44,0)</f>
        <v>5</v>
      </c>
      <c r="O43" s="20">
        <f ca="1">VLOOKUP(N43,OCULTA!$G$49:$H$56,2,0)</f>
        <v>6</v>
      </c>
      <c r="P43" s="21">
        <f ca="1">RANK(OCULTA!O40,OCULTA!O$37:O$44,0)</f>
        <v>3</v>
      </c>
      <c r="Q43" s="20">
        <f ca="1">VLOOKUP(P43,OCULTA!$G$49:$H$56,2,0)</f>
        <v>8</v>
      </c>
      <c r="R43" s="21">
        <f ca="1">RANK(OCULTA!Q40,OCULTA!Q$37:Q$44,0)</f>
        <v>6</v>
      </c>
      <c r="S43" s="20">
        <f ca="1">VLOOKUP(R43,OCULTA!$G$49:$H$56,2,0)</f>
        <v>5</v>
      </c>
      <c r="T43" s="22">
        <f ca="1">E43+G43+I43+K43+M43+O43+Q43+S43+0.0000000004</f>
        <v>51.0000000004</v>
      </c>
      <c r="U43" s="19">
        <f ca="1">RANK(OCULTA!T40,OCULTA!T$37:T$44,0)</f>
        <v>5</v>
      </c>
      <c r="V43" s="23">
        <f ca="1">VLOOKUP(U43,OCULTA!$G$49:$I$56,3,0)</f>
        <v>25</v>
      </c>
      <c r="W43" s="21">
        <f ca="1">RANK(OCULTA!V40,OCULTA!V$37:V$44,0)</f>
        <v>2</v>
      </c>
      <c r="X43" s="23">
        <f ca="1">VLOOKUP(W43,OCULTA!$G$49:$I$56,3,0)</f>
        <v>35</v>
      </c>
      <c r="Y43" s="24">
        <f t="shared" ca="1" si="11"/>
        <v>60</v>
      </c>
      <c r="Z43" s="40">
        <f t="shared" ca="1" si="12"/>
        <v>111.00510000040005</v>
      </c>
      <c r="AA43" s="41">
        <f t="shared" ca="1" si="13"/>
        <v>4</v>
      </c>
    </row>
    <row r="44" spans="2:27" ht="15.75" x14ac:dyDescent="0.25">
      <c r="B44" s="17">
        <f t="shared" ca="1" si="10"/>
        <v>6</v>
      </c>
      <c r="C44" s="18" t="str">
        <f ca="1">VLOOKUP(1,$B$25:$C$33,2,0)</f>
        <v>Famous</v>
      </c>
      <c r="D44" s="19">
        <f ca="1">RANK(OCULTA!C41,OCULTA!C$37:C$44,0)</f>
        <v>2</v>
      </c>
      <c r="E44" s="20">
        <f ca="1">VLOOKUP(D44,OCULTA!$G$49:$H$56,2,0)</f>
        <v>10</v>
      </c>
      <c r="F44" s="21">
        <f ca="1">RANK(OCULTA!E41,OCULTA!E$37:E$44,0)</f>
        <v>1</v>
      </c>
      <c r="G44" s="20">
        <f ca="1">VLOOKUP(F44,OCULTA!$G$49:$H$56,2,0)</f>
        <v>12</v>
      </c>
      <c r="H44" s="21">
        <f ca="1">RANK(OCULTA!G41,OCULTA!G$37:G$44,0)</f>
        <v>5</v>
      </c>
      <c r="I44" s="20">
        <f ca="1">VLOOKUP(H44,OCULTA!$G$49:$H$56,2,0)</f>
        <v>6</v>
      </c>
      <c r="J44" s="21">
        <f ca="1">RANK(OCULTA!I41,OCULTA!I$37:I$44,0)</f>
        <v>5</v>
      </c>
      <c r="K44" s="20">
        <f ca="1">VLOOKUP(J44,OCULTA!$G$49:$H$56,2,0)</f>
        <v>6</v>
      </c>
      <c r="L44" s="21">
        <f ca="1">RANK(OCULTA!K41,OCULTA!K$37:K$44,0)</f>
        <v>8</v>
      </c>
      <c r="M44" s="20">
        <f ca="1">VLOOKUP(L44,OCULTA!$G$49:$H$56,2,0)</f>
        <v>2</v>
      </c>
      <c r="N44" s="21">
        <f ca="1">RANK(OCULTA!M41,OCULTA!M$37:M$44,0)</f>
        <v>7</v>
      </c>
      <c r="O44" s="20">
        <f ca="1">VLOOKUP(N44,OCULTA!$G$49:$H$56,2,0)</f>
        <v>4</v>
      </c>
      <c r="P44" s="21">
        <f ca="1">RANK(OCULTA!O41,OCULTA!O$37:O$44,0)</f>
        <v>5</v>
      </c>
      <c r="Q44" s="20">
        <f ca="1">VLOOKUP(P44,OCULTA!$G$49:$H$56,2,0)</f>
        <v>6</v>
      </c>
      <c r="R44" s="21">
        <f ca="1">RANK(OCULTA!Q41,OCULTA!Q$37:Q$44,0)</f>
        <v>1</v>
      </c>
      <c r="S44" s="20">
        <f ca="1">VLOOKUP(R44,OCULTA!$G$49:$H$56,2,0)</f>
        <v>12</v>
      </c>
      <c r="T44" s="22">
        <f ca="1">E44+G44+I44+K44+M44+O44+Q44+S44+0.0000000005</f>
        <v>58.000000000500002</v>
      </c>
      <c r="U44" s="19">
        <f ca="1">RANK(OCULTA!T41,OCULTA!T$37:T$44,0)</f>
        <v>8</v>
      </c>
      <c r="V44" s="23">
        <f ca="1">VLOOKUP(U44,OCULTA!$G$49:$I$56,3,0)</f>
        <v>16</v>
      </c>
      <c r="W44" s="21">
        <f ca="1">RANK(OCULTA!V41,OCULTA!V$37:V$44,0)</f>
        <v>6</v>
      </c>
      <c r="X44" s="23">
        <f ca="1">VLOOKUP(W44,OCULTA!$G$49:$I$56,3,0)</f>
        <v>22</v>
      </c>
      <c r="Y44" s="24">
        <f t="shared" ca="1" si="11"/>
        <v>38</v>
      </c>
      <c r="Z44" s="40">
        <f t="shared" ca="1" si="12"/>
        <v>96.005800000500045</v>
      </c>
      <c r="AA44" s="41">
        <f t="shared" ca="1" si="13"/>
        <v>6</v>
      </c>
    </row>
    <row r="45" spans="2:27" ht="15.75" x14ac:dyDescent="0.25">
      <c r="B45" s="17">
        <f t="shared" ca="1" si="10"/>
        <v>2</v>
      </c>
      <c r="C45" s="18" t="str">
        <f ca="1">VLOOKUP(2,$B$25:$C$33,2,0)</f>
        <v>E'femme</v>
      </c>
      <c r="D45" s="19">
        <f ca="1">RANK(OCULTA!C42,OCULTA!C$37:C$44,0)</f>
        <v>1</v>
      </c>
      <c r="E45" s="20">
        <f ca="1">VLOOKUP(D45,OCULTA!$G$49:$H$56,2,0)</f>
        <v>12</v>
      </c>
      <c r="F45" s="21">
        <f ca="1">RANK(OCULTA!E42,OCULTA!E$37:E$44,0)</f>
        <v>3</v>
      </c>
      <c r="G45" s="20">
        <f ca="1">VLOOKUP(F45,OCULTA!$G$49:$H$56,2,0)</f>
        <v>8</v>
      </c>
      <c r="H45" s="21">
        <f ca="1">RANK(OCULTA!G42,OCULTA!G$37:G$44,0)</f>
        <v>4</v>
      </c>
      <c r="I45" s="20">
        <f ca="1">VLOOKUP(H45,OCULTA!$G$49:$H$56,2,0)</f>
        <v>7</v>
      </c>
      <c r="J45" s="21">
        <f ca="1">RANK(OCULTA!I42,OCULTA!I$37:I$44,0)</f>
        <v>3</v>
      </c>
      <c r="K45" s="20">
        <f ca="1">VLOOKUP(J45,OCULTA!$G$49:$H$56,2,0)</f>
        <v>8</v>
      </c>
      <c r="L45" s="21">
        <f ca="1">RANK(OCULTA!K42,OCULTA!K$37:K$44,0)</f>
        <v>7</v>
      </c>
      <c r="M45" s="20">
        <f ca="1">VLOOKUP(L45,OCULTA!$G$49:$H$56,2,0)</f>
        <v>4</v>
      </c>
      <c r="N45" s="21">
        <f ca="1">RANK(OCULTA!M42,OCULTA!M$37:M$44,0)</f>
        <v>1</v>
      </c>
      <c r="O45" s="20">
        <f ca="1">VLOOKUP(N45,OCULTA!$G$49:$H$56,2,0)</f>
        <v>12</v>
      </c>
      <c r="P45" s="21">
        <f ca="1">RANK(OCULTA!O42,OCULTA!O$37:O$44,0)</f>
        <v>4</v>
      </c>
      <c r="Q45" s="20">
        <f ca="1">VLOOKUP(P45,OCULTA!$G$49:$H$56,2,0)</f>
        <v>7</v>
      </c>
      <c r="R45" s="21">
        <f ca="1">RANK(OCULTA!Q42,OCULTA!Q$37:Q$44,0)</f>
        <v>2</v>
      </c>
      <c r="S45" s="20">
        <f ca="1">VLOOKUP(R45,OCULTA!$G$49:$H$56,2,0)</f>
        <v>10</v>
      </c>
      <c r="T45" s="22">
        <f ca="1">E45+G45+I45+K45+M45+O45+Q45+S45+0.0000000006</f>
        <v>68.000000000599996</v>
      </c>
      <c r="U45" s="19">
        <f ca="1">RANK(OCULTA!T42,OCULTA!T$37:T$44,0)</f>
        <v>4</v>
      </c>
      <c r="V45" s="23">
        <f ca="1">VLOOKUP(U45,OCULTA!$G$49:$I$56,3,0)</f>
        <v>28</v>
      </c>
      <c r="W45" s="21">
        <f ca="1">RANK(OCULTA!V42,OCULTA!V$37:V$44,0)</f>
        <v>1</v>
      </c>
      <c r="X45" s="23">
        <f ca="1">VLOOKUP(W45,OCULTA!$G$49:$I$56,3,0)</f>
        <v>40</v>
      </c>
      <c r="Y45" s="24">
        <f t="shared" ca="1" si="11"/>
        <v>68</v>
      </c>
      <c r="Z45" s="40">
        <f t="shared" ca="1" si="12"/>
        <v>136.00680000060004</v>
      </c>
      <c r="AA45" s="41">
        <f t="shared" ca="1" si="13"/>
        <v>2</v>
      </c>
    </row>
    <row r="46" spans="2:27" ht="15.75" x14ac:dyDescent="0.25">
      <c r="B46" s="17">
        <f t="shared" ca="1" si="10"/>
        <v>7</v>
      </c>
      <c r="C46" s="18" t="str">
        <f ca="1">VLOOKUP(3,$B$25:$C$33,2,0)</f>
        <v>Siderland</v>
      </c>
      <c r="D46" s="19">
        <f ca="1">RANK(OCULTA!C43,OCULTA!C$37:C$44,0)</f>
        <v>8</v>
      </c>
      <c r="E46" s="20">
        <f ca="1">VLOOKUP(D46,OCULTA!$G$49:$H$56,2,0)</f>
        <v>2</v>
      </c>
      <c r="F46" s="21">
        <f ca="1">RANK(OCULTA!E43,OCULTA!E$37:E$44,0)</f>
        <v>4</v>
      </c>
      <c r="G46" s="20">
        <f ca="1">VLOOKUP(F46,OCULTA!$G$49:$H$56,2,0)</f>
        <v>7</v>
      </c>
      <c r="H46" s="21">
        <f ca="1">RANK(OCULTA!G43,OCULTA!G$37:G$44,0)</f>
        <v>8</v>
      </c>
      <c r="I46" s="20">
        <f ca="1">VLOOKUP(H46,OCULTA!$G$49:$H$56,2,0)</f>
        <v>2</v>
      </c>
      <c r="J46" s="21">
        <f ca="1">RANK(OCULTA!I43,OCULTA!I$37:I$44,0)</f>
        <v>4</v>
      </c>
      <c r="K46" s="20">
        <f ca="1">VLOOKUP(J46,OCULTA!$G$49:$H$56,2,0)</f>
        <v>7</v>
      </c>
      <c r="L46" s="21">
        <f ca="1">RANK(OCULTA!K43,OCULTA!K$37:K$44,0)</f>
        <v>4</v>
      </c>
      <c r="M46" s="20">
        <f ca="1">VLOOKUP(L46,OCULTA!$G$49:$H$56,2,0)</f>
        <v>7</v>
      </c>
      <c r="N46" s="21">
        <f ca="1">RANK(OCULTA!M43,OCULTA!M$37:M$44,0)</f>
        <v>4</v>
      </c>
      <c r="O46" s="20">
        <f ca="1">VLOOKUP(N46,OCULTA!$G$49:$H$56,2,0)</f>
        <v>7</v>
      </c>
      <c r="P46" s="21">
        <f ca="1">RANK(OCULTA!O43,OCULTA!O$37:O$44,0)</f>
        <v>7</v>
      </c>
      <c r="Q46" s="20">
        <f ca="1">VLOOKUP(P46,OCULTA!$G$49:$H$56,2,0)</f>
        <v>4</v>
      </c>
      <c r="R46" s="21">
        <f ca="1">RANK(OCULTA!Q43,OCULTA!Q$37:Q$44,0)</f>
        <v>4</v>
      </c>
      <c r="S46" s="20">
        <f ca="1">VLOOKUP(R46,OCULTA!$G$49:$H$56,2,0)</f>
        <v>7</v>
      </c>
      <c r="T46" s="22">
        <f ca="1">E46+G46+I46+K46+M46+O46+Q46+S46+0.0000000007</f>
        <v>43.000000000699998</v>
      </c>
      <c r="U46" s="19">
        <f ca="1">RANK(OCULTA!T43,OCULTA!T$37:T$44,0)</f>
        <v>6</v>
      </c>
      <c r="V46" s="23">
        <f ca="1">VLOOKUP(U46,OCULTA!$G$49:$I$56,3,0)</f>
        <v>22</v>
      </c>
      <c r="W46" s="21">
        <f ca="1">RANK(OCULTA!V43,OCULTA!V$37:V$44,0)</f>
        <v>8</v>
      </c>
      <c r="X46" s="23">
        <f ca="1">VLOOKUP(W46,OCULTA!$G$49:$I$56,3,0)</f>
        <v>16</v>
      </c>
      <c r="Y46" s="24">
        <f t="shared" ca="1" si="11"/>
        <v>38</v>
      </c>
      <c r="Z46" s="40">
        <f t="shared" ca="1" si="12"/>
        <v>81.00430000070007</v>
      </c>
      <c r="AA46" s="41">
        <f t="shared" ca="1" si="13"/>
        <v>7</v>
      </c>
    </row>
    <row r="47" spans="2:27" ht="16.5" thickBot="1" x14ac:dyDescent="0.3">
      <c r="B47" s="27">
        <f t="shared" ca="1" si="10"/>
        <v>8</v>
      </c>
      <c r="C47" s="28" t="str">
        <f ca="1">VLOOKUP(4,$B$25:$C$33,2,0)</f>
        <v>Karmento</v>
      </c>
      <c r="D47" s="29">
        <f ca="1">RANK(OCULTA!C44,OCULTA!C$37:C$44,0)</f>
        <v>7</v>
      </c>
      <c r="E47" s="30">
        <f ca="1">VLOOKUP(D47,OCULTA!$G$49:$H$56,2,0)</f>
        <v>4</v>
      </c>
      <c r="F47" s="31">
        <f ca="1">RANK(OCULTA!E44,OCULTA!E$37:E$44,0)</f>
        <v>6</v>
      </c>
      <c r="G47" s="30">
        <f ca="1">VLOOKUP(F47,OCULTA!$G$49:$H$56,2,0)</f>
        <v>5</v>
      </c>
      <c r="H47" s="31">
        <f ca="1">RANK(OCULTA!G44,OCULTA!G$37:G$44,0)</f>
        <v>6</v>
      </c>
      <c r="I47" s="30">
        <f ca="1">VLOOKUP(H47,OCULTA!$G$49:$H$56,2,0)</f>
        <v>5</v>
      </c>
      <c r="J47" s="31">
        <f ca="1">RANK(OCULTA!I44,OCULTA!I$37:I$44,0)</f>
        <v>7</v>
      </c>
      <c r="K47" s="30">
        <f ca="1">VLOOKUP(J47,OCULTA!$G$49:$H$56,2,0)</f>
        <v>4</v>
      </c>
      <c r="L47" s="31">
        <f ca="1">RANK(OCULTA!K44,OCULTA!K$37:K$44,0)</f>
        <v>6</v>
      </c>
      <c r="M47" s="30">
        <f ca="1">VLOOKUP(L47,OCULTA!$G$49:$H$56,2,0)</f>
        <v>5</v>
      </c>
      <c r="N47" s="31">
        <f ca="1">RANK(OCULTA!M44,OCULTA!M$37:M$44,0)</f>
        <v>8</v>
      </c>
      <c r="O47" s="30">
        <f ca="1">VLOOKUP(N47,OCULTA!$G$49:$H$56,2,0)</f>
        <v>2</v>
      </c>
      <c r="P47" s="31">
        <f ca="1">RANK(OCULTA!O44,OCULTA!O$37:O$44,0)</f>
        <v>8</v>
      </c>
      <c r="Q47" s="30">
        <f ca="1">VLOOKUP(P47,OCULTA!$G$49:$H$56,2,0)</f>
        <v>2</v>
      </c>
      <c r="R47" s="31">
        <f ca="1">RANK(OCULTA!Q44,OCULTA!Q$37:Q$44,0)</f>
        <v>5</v>
      </c>
      <c r="S47" s="30">
        <f ca="1">VLOOKUP(R47,OCULTA!$G$49:$H$56,2,0)</f>
        <v>6</v>
      </c>
      <c r="T47" s="32">
        <f ca="1">E47+G47+I47+K47+M47+O47+Q47+S47+0.0000000008</f>
        <v>33.0000000008</v>
      </c>
      <c r="U47" s="29">
        <f ca="1">RANK(OCULTA!T44,OCULTA!T$37:T$44,0)</f>
        <v>7</v>
      </c>
      <c r="V47" s="33">
        <f ca="1">VLOOKUP(U47,OCULTA!$G$49:$I$56,3,0)</f>
        <v>20</v>
      </c>
      <c r="W47" s="31">
        <f ca="1">RANK(OCULTA!V44,OCULTA!V$37:V$44,0)</f>
        <v>4</v>
      </c>
      <c r="X47" s="33">
        <f ca="1">VLOOKUP(W47,OCULTA!$G$49:$I$56,3,0)</f>
        <v>28</v>
      </c>
      <c r="Y47" s="34">
        <f ca="1">V47+X47</f>
        <v>48</v>
      </c>
      <c r="Z47" s="42">
        <f ca="1">T47+Y47+T47/10000</f>
        <v>81.003300000800081</v>
      </c>
      <c r="AA47" s="43">
        <f t="shared" ca="1" si="13"/>
        <v>8</v>
      </c>
    </row>
  </sheetData>
  <sheetProtection algorithmName="SHA-512" hashValue="oyfR+tGKDXxmqKKcYwGAX9/h0VL7cZgck76SdiC/zPNx7wrZt/+dlqPuzegjl558Uo+OVi892SZk462/jiIY/w==" saltValue="Ks6RkhtXnQ73T0+g9/nmAA==" spinCount="100000" sheet="1" objects="1" scenarios="1"/>
  <mergeCells count="52">
    <mergeCell ref="B2:AA2"/>
    <mergeCell ref="B5:AA5"/>
    <mergeCell ref="B20:AA20"/>
    <mergeCell ref="B35:AA35"/>
    <mergeCell ref="Z37:Z39"/>
    <mergeCell ref="T38:T39"/>
    <mergeCell ref="U38:V38"/>
    <mergeCell ref="W38:X38"/>
    <mergeCell ref="Y38:Y39"/>
    <mergeCell ref="AA7:AA9"/>
    <mergeCell ref="AA22:AA24"/>
    <mergeCell ref="AA37:AA39"/>
    <mergeCell ref="Z7:Z9"/>
    <mergeCell ref="D22:T22"/>
    <mergeCell ref="U22:Y22"/>
    <mergeCell ref="Z22:Z24"/>
    <mergeCell ref="T23:T24"/>
    <mergeCell ref="U23:V23"/>
    <mergeCell ref="W23:X23"/>
    <mergeCell ref="Y23:Y24"/>
    <mergeCell ref="R38:S38"/>
    <mergeCell ref="D37:T37"/>
    <mergeCell ref="U37:Y37"/>
    <mergeCell ref="P23:Q23"/>
    <mergeCell ref="R23:S23"/>
    <mergeCell ref="D38:E38"/>
    <mergeCell ref="F38:G38"/>
    <mergeCell ref="H38:I38"/>
    <mergeCell ref="J38:K38"/>
    <mergeCell ref="L38:M38"/>
    <mergeCell ref="N38:O38"/>
    <mergeCell ref="P38:Q38"/>
    <mergeCell ref="D7:T7"/>
    <mergeCell ref="T8:T9"/>
    <mergeCell ref="U7:Y7"/>
    <mergeCell ref="U8:V8"/>
    <mergeCell ref="W8:X8"/>
    <mergeCell ref="Y8:Y9"/>
    <mergeCell ref="P8:Q8"/>
    <mergeCell ref="R8:S8"/>
    <mergeCell ref="N23:O23"/>
    <mergeCell ref="D8:E8"/>
    <mergeCell ref="F8:G8"/>
    <mergeCell ref="H8:I8"/>
    <mergeCell ref="J8:K8"/>
    <mergeCell ref="L8:M8"/>
    <mergeCell ref="N8:O8"/>
    <mergeCell ref="D23:E23"/>
    <mergeCell ref="F23:G23"/>
    <mergeCell ref="H23:I23"/>
    <mergeCell ref="J23:K23"/>
    <mergeCell ref="L23:M23"/>
  </mergeCells>
  <phoneticPr fontId="3" type="noConversion"/>
  <conditionalFormatting sqref="B40:B47">
    <cfRule type="cellIs" dxfId="19" priority="31" operator="equal">
      <formula>1</formula>
    </cfRule>
  </conditionalFormatting>
  <conditionalFormatting sqref="D40:S47">
    <cfRule type="cellIs" dxfId="18" priority="27" operator="equal">
      <formula>12</formula>
    </cfRule>
  </conditionalFormatting>
  <conditionalFormatting sqref="V40:X47">
    <cfRule type="cellIs" dxfId="17" priority="24" operator="equal">
      <formula>40</formula>
    </cfRule>
  </conditionalFormatting>
  <conditionalFormatting sqref="AA40:AA47">
    <cfRule type="cellIs" dxfId="16" priority="23" operator="equal">
      <formula>1</formula>
    </cfRule>
  </conditionalFormatting>
  <conditionalFormatting sqref="D25:S32">
    <cfRule type="cellIs" dxfId="15" priority="22" operator="equal">
      <formula>12</formula>
    </cfRule>
  </conditionalFormatting>
  <conditionalFormatting sqref="V25:X32">
    <cfRule type="cellIs" dxfId="14" priority="21" operator="equal">
      <formula>40</formula>
    </cfRule>
  </conditionalFormatting>
  <conditionalFormatting sqref="D33:S33">
    <cfRule type="cellIs" dxfId="13" priority="19" operator="equal">
      <formula>12</formula>
    </cfRule>
  </conditionalFormatting>
  <conditionalFormatting sqref="V33:X33">
    <cfRule type="cellIs" dxfId="12" priority="18" operator="equal">
      <formula>40</formula>
    </cfRule>
  </conditionalFormatting>
  <conditionalFormatting sqref="D10:S17">
    <cfRule type="cellIs" dxfId="11" priority="16" operator="equal">
      <formula>12</formula>
    </cfRule>
  </conditionalFormatting>
  <conditionalFormatting sqref="V10:X17">
    <cfRule type="cellIs" dxfId="10" priority="15" operator="equal">
      <formula>40</formula>
    </cfRule>
  </conditionalFormatting>
  <conditionalFormatting sqref="D18:S18">
    <cfRule type="cellIs" dxfId="9" priority="13" operator="equal">
      <formula>12</formula>
    </cfRule>
  </conditionalFormatting>
  <conditionalFormatting sqref="V18:X18">
    <cfRule type="cellIs" dxfId="8" priority="12" operator="equal">
      <formula>40</formula>
    </cfRule>
  </conditionalFormatting>
  <conditionalFormatting sqref="B10:B18">
    <cfRule type="cellIs" dxfId="7" priority="10" operator="between">
      <formula>1</formula>
      <formula>4</formula>
    </cfRule>
    <cfRule type="cellIs" dxfId="6" priority="11" operator="equal">
      <formula>1</formula>
    </cfRule>
  </conditionalFormatting>
  <conditionalFormatting sqref="B25:B33">
    <cfRule type="cellIs" dxfId="5" priority="8" operator="between">
      <formula>1</formula>
      <formula>4</formula>
    </cfRule>
    <cfRule type="cellIs" dxfId="4" priority="9" operator="equal">
      <formula>1</formula>
    </cfRule>
  </conditionalFormatting>
  <conditionalFormatting sqref="AA25:AA33">
    <cfRule type="cellIs" dxfId="3" priority="3" operator="between">
      <formula>1</formula>
      <formula>4</formula>
    </cfRule>
    <cfRule type="cellIs" dxfId="2" priority="4" operator="equal">
      <formula>1</formula>
    </cfRule>
  </conditionalFormatting>
  <conditionalFormatting sqref="AA10:AA18">
    <cfRule type="cellIs" dxfId="1" priority="1" operator="between">
      <formula>1</formula>
      <formula>4</formula>
    </cfRule>
    <cfRule type="cellIs" dxfId="0" priority="2" operator="equal">
      <formula>1</formula>
    </cfRule>
  </conditionalFormatting>
  <pageMargins left="0.7" right="0.7" top="0.75" bottom="0.75" header="0.3" footer="0.3"/>
  <ignoredErrors>
    <ignoredError sqref="F18:S18 F25:S33 F40:S47 F10:S10 U10:Y10 F11:S11 U11:Y11 F12:S12 U12:Y12 F13:S13 U13:Y13 F14:S14 U14:Y14 F15:S15 U15:Y15 F16:S16 U16:Y16 F17:S17 U17:Y17 U18:Y18 U25:X33 U40:X47" formula="1"/>
  </ignoredErrors>
  <picture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B06583-C199-4CDC-B66D-93B101B750B4}">
  <dimension ref="B2:Y57"/>
  <sheetViews>
    <sheetView topLeftCell="B37" workbookViewId="0">
      <selection activeCell="G59" sqref="G59"/>
    </sheetView>
  </sheetViews>
  <sheetFormatPr baseColWidth="10" defaultColWidth="9.140625" defaultRowHeight="15" x14ac:dyDescent="0.25"/>
  <cols>
    <col min="2" max="2" width="13" bestFit="1" customWidth="1"/>
    <col min="3" max="19" width="6.7109375" customWidth="1"/>
  </cols>
  <sheetData>
    <row r="2" spans="2:25" x14ac:dyDescent="0.25">
      <c r="B2" t="s">
        <v>0</v>
      </c>
    </row>
    <row r="3" spans="2:25" x14ac:dyDescent="0.25">
      <c r="B3" t="s">
        <v>1</v>
      </c>
    </row>
    <row r="5" spans="2:25" x14ac:dyDescent="0.25">
      <c r="B5" t="s">
        <v>2</v>
      </c>
    </row>
    <row r="6" spans="2:25" x14ac:dyDescent="0.25">
      <c r="C6" s="75" t="s">
        <v>21</v>
      </c>
      <c r="D6" s="75"/>
      <c r="E6" s="75"/>
      <c r="F6" s="75"/>
      <c r="G6" s="75"/>
      <c r="H6" s="75"/>
      <c r="I6" s="75"/>
      <c r="J6" s="75"/>
      <c r="K6" s="75"/>
      <c r="L6" s="75"/>
      <c r="M6" s="75"/>
      <c r="N6" s="75"/>
      <c r="O6" s="75"/>
      <c r="P6" s="75"/>
      <c r="Q6" s="75"/>
      <c r="R6" s="75"/>
      <c r="T6" t="s">
        <v>25</v>
      </c>
      <c r="Y6" t="s">
        <v>23</v>
      </c>
    </row>
    <row r="7" spans="2:25" x14ac:dyDescent="0.25">
      <c r="C7" s="75" t="s">
        <v>11</v>
      </c>
      <c r="D7" s="75"/>
      <c r="E7" s="75" t="s">
        <v>12</v>
      </c>
      <c r="F7" s="75"/>
      <c r="G7" s="75" t="s">
        <v>13</v>
      </c>
      <c r="H7" s="75"/>
      <c r="I7" s="75" t="s">
        <v>14</v>
      </c>
      <c r="J7" s="75"/>
      <c r="K7" s="75" t="s">
        <v>15</v>
      </c>
      <c r="L7" s="75"/>
      <c r="M7" s="75" t="s">
        <v>16</v>
      </c>
      <c r="N7" s="75"/>
      <c r="O7" s="75" t="s">
        <v>17</v>
      </c>
      <c r="P7" s="75"/>
      <c r="Q7" s="75" t="s">
        <v>18</v>
      </c>
      <c r="R7" s="75"/>
      <c r="S7" s="1" t="s">
        <v>23</v>
      </c>
      <c r="T7" t="s">
        <v>22</v>
      </c>
      <c r="V7" t="s">
        <v>24</v>
      </c>
      <c r="X7" t="s">
        <v>23</v>
      </c>
    </row>
    <row r="8" spans="2:25" x14ac:dyDescent="0.25">
      <c r="C8" t="s">
        <v>20</v>
      </c>
      <c r="D8" t="s">
        <v>19</v>
      </c>
      <c r="E8" t="s">
        <v>20</v>
      </c>
      <c r="F8" t="s">
        <v>19</v>
      </c>
      <c r="G8" t="s">
        <v>20</v>
      </c>
      <c r="H8" t="s">
        <v>19</v>
      </c>
      <c r="I8" t="s">
        <v>20</v>
      </c>
      <c r="J8" t="s">
        <v>19</v>
      </c>
      <c r="K8" t="s">
        <v>20</v>
      </c>
      <c r="L8" t="s">
        <v>19</v>
      </c>
      <c r="M8" t="s">
        <v>20</v>
      </c>
      <c r="N8" t="s">
        <v>19</v>
      </c>
      <c r="O8" t="s">
        <v>20</v>
      </c>
      <c r="P8" t="s">
        <v>19</v>
      </c>
      <c r="Q8" t="s">
        <v>20</v>
      </c>
      <c r="R8" t="s">
        <v>19</v>
      </c>
      <c r="T8" t="s">
        <v>20</v>
      </c>
      <c r="U8" t="s">
        <v>19</v>
      </c>
      <c r="V8" t="s">
        <v>20</v>
      </c>
      <c r="W8" t="s">
        <v>19</v>
      </c>
    </row>
    <row r="9" spans="2:25" x14ac:dyDescent="0.25">
      <c r="B9" t="s">
        <v>3</v>
      </c>
      <c r="C9">
        <f ca="1">RAND()</f>
        <v>0.53236446594657161</v>
      </c>
      <c r="D9">
        <f t="shared" ref="D9:X17" ca="1" si="0">RAND()</f>
        <v>0.58955320299613323</v>
      </c>
      <c r="E9">
        <f t="shared" ca="1" si="0"/>
        <v>0.11492416208807976</v>
      </c>
      <c r="F9">
        <f t="shared" ca="1" si="0"/>
        <v>0.19162349467454864</v>
      </c>
      <c r="G9">
        <f t="shared" ca="1" si="0"/>
        <v>0.10071999510403074</v>
      </c>
      <c r="H9">
        <f t="shared" ca="1" si="0"/>
        <v>0.71216754208585964</v>
      </c>
      <c r="I9">
        <f t="shared" ca="1" si="0"/>
        <v>0.38901345978416391</v>
      </c>
      <c r="J9">
        <f t="shared" ca="1" si="0"/>
        <v>0.67938620650414183</v>
      </c>
      <c r="K9">
        <f t="shared" ca="1" si="0"/>
        <v>0.90279680709235888</v>
      </c>
      <c r="L9">
        <f t="shared" ca="1" si="0"/>
        <v>0.42582783256711154</v>
      </c>
      <c r="M9">
        <f t="shared" ca="1" si="0"/>
        <v>0.44786250265706129</v>
      </c>
      <c r="N9">
        <f t="shared" ca="1" si="0"/>
        <v>0.14815957950140468</v>
      </c>
      <c r="O9">
        <f t="shared" ca="1" si="0"/>
        <v>0.19308926112250568</v>
      </c>
      <c r="P9">
        <f t="shared" ca="1" si="0"/>
        <v>0.42670996338640976</v>
      </c>
      <c r="Q9">
        <f t="shared" ca="1" si="0"/>
        <v>0.58298047910540429</v>
      </c>
      <c r="R9">
        <f t="shared" ca="1" si="0"/>
        <v>1.4938001659464573E-2</v>
      </c>
      <c r="S9">
        <f t="shared" ca="1" si="0"/>
        <v>0.68768163033145857</v>
      </c>
      <c r="T9">
        <f t="shared" ca="1" si="0"/>
        <v>0.46447799902559173</v>
      </c>
      <c r="U9">
        <f t="shared" ca="1" si="0"/>
        <v>6.3592662002450062E-2</v>
      </c>
      <c r="V9">
        <f t="shared" ca="1" si="0"/>
        <v>0.38910507599775668</v>
      </c>
      <c r="W9">
        <f t="shared" ca="1" si="0"/>
        <v>0.27452849569039017</v>
      </c>
      <c r="X9">
        <f t="shared" ca="1" si="0"/>
        <v>0.2764510026468695</v>
      </c>
    </row>
    <row r="10" spans="2:25" x14ac:dyDescent="0.25">
      <c r="B10" t="s">
        <v>4</v>
      </c>
      <c r="C10">
        <f t="shared" ref="C10:C17" ca="1" si="1">RAND()</f>
        <v>0.66778791697915618</v>
      </c>
      <c r="D10">
        <f t="shared" ca="1" si="0"/>
        <v>0.38342061448273812</v>
      </c>
      <c r="E10">
        <f t="shared" ca="1" si="0"/>
        <v>0.72804412373337701</v>
      </c>
      <c r="F10">
        <f t="shared" ca="1" si="0"/>
        <v>0.99934539826369384</v>
      </c>
      <c r="G10">
        <f t="shared" ca="1" si="0"/>
        <v>0.64247254139165955</v>
      </c>
      <c r="H10">
        <f t="shared" ca="1" si="0"/>
        <v>6.5876346009603348E-2</v>
      </c>
      <c r="I10">
        <f t="shared" ca="1" si="0"/>
        <v>0.40652517011802902</v>
      </c>
      <c r="J10">
        <f t="shared" ca="1" si="0"/>
        <v>0.94015898464922354</v>
      </c>
      <c r="K10">
        <f t="shared" ca="1" si="0"/>
        <v>0.7131335545690759</v>
      </c>
      <c r="L10">
        <f t="shared" ca="1" si="0"/>
        <v>0.75714016908485582</v>
      </c>
      <c r="M10">
        <f t="shared" ca="1" si="0"/>
        <v>0.77507170737979514</v>
      </c>
      <c r="N10">
        <f t="shared" ca="1" si="0"/>
        <v>0.65821428122860692</v>
      </c>
      <c r="O10">
        <f t="shared" ca="1" si="0"/>
        <v>0.5136095647122465</v>
      </c>
      <c r="P10">
        <f t="shared" ca="1" si="0"/>
        <v>0.54442665064085904</v>
      </c>
      <c r="Q10">
        <f t="shared" ca="1" si="0"/>
        <v>0.22833717237761131</v>
      </c>
      <c r="R10">
        <f t="shared" ca="1" si="0"/>
        <v>0.46830342092620592</v>
      </c>
      <c r="S10">
        <f t="shared" ca="1" si="0"/>
        <v>0.34294860464370802</v>
      </c>
      <c r="T10">
        <f t="shared" ca="1" si="0"/>
        <v>0.61968199599436558</v>
      </c>
      <c r="U10">
        <f t="shared" ca="1" si="0"/>
        <v>0.21288382968306974</v>
      </c>
      <c r="V10">
        <f t="shared" ca="1" si="0"/>
        <v>0.24910678359590144</v>
      </c>
      <c r="W10">
        <f t="shared" ca="1" si="0"/>
        <v>0.13882788907261345</v>
      </c>
      <c r="X10">
        <f t="shared" ca="1" si="0"/>
        <v>0.18128466439830393</v>
      </c>
    </row>
    <row r="11" spans="2:25" x14ac:dyDescent="0.25">
      <c r="B11" t="s">
        <v>5</v>
      </c>
      <c r="C11">
        <f t="shared" ca="1" si="1"/>
        <v>6.753918362024891E-2</v>
      </c>
      <c r="D11">
        <f t="shared" ca="1" si="0"/>
        <v>0.4844511808613382</v>
      </c>
      <c r="E11">
        <f t="shared" ca="1" si="0"/>
        <v>0.52871917698706872</v>
      </c>
      <c r="F11">
        <f t="shared" ca="1" si="0"/>
        <v>0.5201352086423604</v>
      </c>
      <c r="G11">
        <f t="shared" ca="1" si="0"/>
        <v>0.61428092554274949</v>
      </c>
      <c r="H11">
        <f t="shared" ca="1" si="0"/>
        <v>0.9081448309115463</v>
      </c>
      <c r="I11">
        <f t="shared" ca="1" si="0"/>
        <v>2.6474105319225227E-3</v>
      </c>
      <c r="J11">
        <f t="shared" ca="1" si="0"/>
        <v>0.82512639685253464</v>
      </c>
      <c r="K11">
        <f t="shared" ca="1" si="0"/>
        <v>0.99066845053509833</v>
      </c>
      <c r="L11">
        <f t="shared" ca="1" si="0"/>
        <v>0.33555107119775651</v>
      </c>
      <c r="M11">
        <f t="shared" ca="1" si="0"/>
        <v>0.9289479374956664</v>
      </c>
      <c r="N11">
        <f t="shared" ca="1" si="0"/>
        <v>0.81500801357485841</v>
      </c>
      <c r="O11">
        <f t="shared" ca="1" si="0"/>
        <v>0.76509191990846037</v>
      </c>
      <c r="P11">
        <f t="shared" ca="1" si="0"/>
        <v>0.4810828176608597</v>
      </c>
      <c r="Q11">
        <f t="shared" ca="1" si="0"/>
        <v>0.40690695191381343</v>
      </c>
      <c r="R11">
        <f t="shared" ca="1" si="0"/>
        <v>4.5920887389516052E-2</v>
      </c>
      <c r="S11">
        <f t="shared" ca="1" si="0"/>
        <v>0.99646682709863388</v>
      </c>
      <c r="T11">
        <f t="shared" ca="1" si="0"/>
        <v>0.13235695483087895</v>
      </c>
      <c r="U11">
        <f t="shared" ca="1" si="0"/>
        <v>0.87037474774612711</v>
      </c>
      <c r="V11">
        <f t="shared" ca="1" si="0"/>
        <v>0.78995117258525949</v>
      </c>
      <c r="W11">
        <f t="shared" ca="1" si="0"/>
        <v>0.83023152499647179</v>
      </c>
      <c r="X11">
        <f t="shared" ca="1" si="0"/>
        <v>0.21744576065108145</v>
      </c>
    </row>
    <row r="12" spans="2:25" x14ac:dyDescent="0.25">
      <c r="B12" t="s">
        <v>6</v>
      </c>
      <c r="C12">
        <f t="shared" ca="1" si="1"/>
        <v>6.1096496207854623E-2</v>
      </c>
      <c r="D12">
        <f t="shared" ca="1" si="0"/>
        <v>0.98834170481832873</v>
      </c>
      <c r="E12">
        <f t="shared" ca="1" si="0"/>
        <v>0.42515811775677648</v>
      </c>
      <c r="F12">
        <f t="shared" ca="1" si="0"/>
        <v>0.82733240355812487</v>
      </c>
      <c r="G12">
        <f t="shared" ca="1" si="0"/>
        <v>0.96208116428548496</v>
      </c>
      <c r="H12">
        <f t="shared" ca="1" si="0"/>
        <v>0.92123248964212523</v>
      </c>
      <c r="I12">
        <f t="shared" ca="1" si="0"/>
        <v>0.99332694263019705</v>
      </c>
      <c r="J12">
        <f t="shared" ca="1" si="0"/>
        <v>0.92924156873997099</v>
      </c>
      <c r="K12">
        <f t="shared" ca="1" si="0"/>
        <v>0.16639084014607342</v>
      </c>
      <c r="L12">
        <f t="shared" ca="1" si="0"/>
        <v>0.18284017089883742</v>
      </c>
      <c r="M12">
        <f t="shared" ca="1" si="0"/>
        <v>0.71866461213847288</v>
      </c>
      <c r="N12">
        <f t="shared" ca="1" si="0"/>
        <v>0.32205414995691395</v>
      </c>
      <c r="O12">
        <f t="shared" ca="1" si="0"/>
        <v>0.67897924685715139</v>
      </c>
      <c r="P12">
        <f t="shared" ca="1" si="0"/>
        <v>0.47587609854731594</v>
      </c>
      <c r="Q12">
        <f t="shared" ca="1" si="0"/>
        <v>0.78906822490730899</v>
      </c>
      <c r="R12">
        <f t="shared" ca="1" si="0"/>
        <v>0.6133964798117012</v>
      </c>
      <c r="S12">
        <f t="shared" ca="1" si="0"/>
        <v>3.4950403114327067E-2</v>
      </c>
      <c r="T12">
        <f t="shared" ca="1" si="0"/>
        <v>9.2882741366998367E-2</v>
      </c>
      <c r="U12">
        <f t="shared" ca="1" si="0"/>
        <v>0.23374396266698838</v>
      </c>
      <c r="V12">
        <f t="shared" ca="1" si="0"/>
        <v>0.59841652035717297</v>
      </c>
      <c r="W12">
        <f t="shared" ca="1" si="0"/>
        <v>0.19439515915242767</v>
      </c>
      <c r="X12">
        <f t="shared" ca="1" si="0"/>
        <v>0.1968142673696146</v>
      </c>
    </row>
    <row r="13" spans="2:25" x14ac:dyDescent="0.25">
      <c r="B13" t="s">
        <v>7</v>
      </c>
      <c r="C13">
        <f t="shared" ca="1" si="1"/>
        <v>0.97798464643846428</v>
      </c>
      <c r="D13">
        <f t="shared" ca="1" si="0"/>
        <v>0.65041789069522127</v>
      </c>
      <c r="E13">
        <f t="shared" ca="1" si="0"/>
        <v>0.60180261494548426</v>
      </c>
      <c r="F13">
        <f t="shared" ca="1" si="0"/>
        <v>0.37997088761710252</v>
      </c>
      <c r="G13">
        <f t="shared" ca="1" si="0"/>
        <v>0.3334270541861506</v>
      </c>
      <c r="H13">
        <f t="shared" ca="1" si="0"/>
        <v>0.98585099027210277</v>
      </c>
      <c r="I13">
        <f t="shared" ca="1" si="0"/>
        <v>0.47303955821572441</v>
      </c>
      <c r="J13">
        <f t="shared" ca="1" si="0"/>
        <v>0.37869080615700357</v>
      </c>
      <c r="K13">
        <f t="shared" ca="1" si="0"/>
        <v>0.34697679718519003</v>
      </c>
      <c r="L13">
        <f t="shared" ca="1" si="0"/>
        <v>0.75510366720629596</v>
      </c>
      <c r="M13">
        <f t="shared" ca="1" si="0"/>
        <v>0.60460447918672366</v>
      </c>
      <c r="N13">
        <f t="shared" ca="1" si="0"/>
        <v>0.2594786945486004</v>
      </c>
      <c r="O13">
        <f t="shared" ca="1" si="0"/>
        <v>0.17950023352115885</v>
      </c>
      <c r="P13">
        <f t="shared" ca="1" si="0"/>
        <v>0.11193540662466961</v>
      </c>
      <c r="Q13">
        <f t="shared" ca="1" si="0"/>
        <v>0.50642934713670174</v>
      </c>
      <c r="R13">
        <f t="shared" ca="1" si="0"/>
        <v>0.73651198005637486</v>
      </c>
      <c r="S13">
        <f t="shared" ca="1" si="0"/>
        <v>0.15944180711498068</v>
      </c>
      <c r="T13">
        <f t="shared" ca="1" si="0"/>
        <v>3.6253443123086426E-2</v>
      </c>
      <c r="U13">
        <f t="shared" ca="1" si="0"/>
        <v>0.95515923911441891</v>
      </c>
      <c r="V13">
        <f t="shared" ca="1" si="0"/>
        <v>0.31667689026915236</v>
      </c>
      <c r="W13">
        <f t="shared" ca="1" si="0"/>
        <v>0.71535817066667917</v>
      </c>
      <c r="X13">
        <f t="shared" ca="1" si="0"/>
        <v>0.80254457788447575</v>
      </c>
    </row>
    <row r="14" spans="2:25" x14ac:dyDescent="0.25">
      <c r="B14" t="s">
        <v>8</v>
      </c>
      <c r="C14">
        <f t="shared" ca="1" si="1"/>
        <v>0.1937589409135968</v>
      </c>
      <c r="D14">
        <f t="shared" ca="1" si="0"/>
        <v>0.6037033201492974</v>
      </c>
      <c r="E14">
        <f t="shared" ca="1" si="0"/>
        <v>0.11288729058970248</v>
      </c>
      <c r="F14">
        <f t="shared" ca="1" si="0"/>
        <v>0.40763158145502787</v>
      </c>
      <c r="G14">
        <f t="shared" ca="1" si="0"/>
        <v>0.38689727578454913</v>
      </c>
      <c r="H14">
        <f t="shared" ca="1" si="0"/>
        <v>0.48162829266354368</v>
      </c>
      <c r="I14">
        <f t="shared" ca="1" si="0"/>
        <v>0.94597595437951909</v>
      </c>
      <c r="J14">
        <f t="shared" ca="1" si="0"/>
        <v>0.50919164335506317</v>
      </c>
      <c r="K14">
        <f t="shared" ca="1" si="0"/>
        <v>0.27839714953434358</v>
      </c>
      <c r="L14">
        <f t="shared" ca="1" si="0"/>
        <v>0.85955628139917795</v>
      </c>
      <c r="M14">
        <f t="shared" ca="1" si="0"/>
        <v>0.16098783409001149</v>
      </c>
      <c r="N14">
        <f t="shared" ca="1" si="0"/>
        <v>0.26027477312392211</v>
      </c>
      <c r="O14">
        <f t="shared" ca="1" si="0"/>
        <v>0.86710591586245578</v>
      </c>
      <c r="P14">
        <f t="shared" ca="1" si="0"/>
        <v>0.97746874765931779</v>
      </c>
      <c r="Q14">
        <f t="shared" ca="1" si="0"/>
        <v>0.63709038900183024</v>
      </c>
      <c r="R14">
        <f t="shared" ca="1" si="0"/>
        <v>0.38921789675527529</v>
      </c>
      <c r="S14">
        <f t="shared" ca="1" si="0"/>
        <v>0.72037680327362452</v>
      </c>
      <c r="T14">
        <f t="shared" ca="1" si="0"/>
        <v>0.60719326663788575</v>
      </c>
      <c r="U14">
        <f t="shared" ca="1" si="0"/>
        <v>8.2166777991106943E-2</v>
      </c>
      <c r="V14">
        <f t="shared" ca="1" si="0"/>
        <v>0.38376107595902109</v>
      </c>
      <c r="W14">
        <f t="shared" ca="1" si="0"/>
        <v>0.22887528737692464</v>
      </c>
      <c r="X14">
        <f t="shared" ca="1" si="0"/>
        <v>2.0164430517549681E-3</v>
      </c>
    </row>
    <row r="15" spans="2:25" x14ac:dyDescent="0.25">
      <c r="B15" t="s">
        <v>9</v>
      </c>
      <c r="C15">
        <f t="shared" ca="1" si="1"/>
        <v>0.84546277796893543</v>
      </c>
      <c r="D15">
        <f t="shared" ca="1" si="0"/>
        <v>0.57618286283620612</v>
      </c>
      <c r="E15">
        <f t="shared" ca="1" si="0"/>
        <v>3.8991110720698163E-2</v>
      </c>
      <c r="F15">
        <f t="shared" ca="1" si="0"/>
        <v>0.52433567460298458</v>
      </c>
      <c r="G15">
        <f t="shared" ca="1" si="0"/>
        <v>0.79821101553789986</v>
      </c>
      <c r="H15">
        <f t="shared" ca="1" si="0"/>
        <v>0.46772219834936846</v>
      </c>
      <c r="I15">
        <f t="shared" ca="1" si="0"/>
        <v>0.67328145239397807</v>
      </c>
      <c r="J15">
        <f t="shared" ca="1" si="0"/>
        <v>0.12024340765015062</v>
      </c>
      <c r="K15">
        <f t="shared" ca="1" si="0"/>
        <v>0.15815143546762789</v>
      </c>
      <c r="L15">
        <f t="shared" ca="1" si="0"/>
        <v>0.41154383666364902</v>
      </c>
      <c r="M15">
        <f t="shared" ca="1" si="0"/>
        <v>0.53166114978867918</v>
      </c>
      <c r="N15">
        <f t="shared" ca="1" si="0"/>
        <v>0.86807241582936123</v>
      </c>
      <c r="O15">
        <f t="shared" ca="1" si="0"/>
        <v>0.11721308127464647</v>
      </c>
      <c r="P15">
        <f t="shared" ca="1" si="0"/>
        <v>0.57414064376142893</v>
      </c>
      <c r="Q15">
        <f t="shared" ca="1" si="0"/>
        <v>0.16811292457507832</v>
      </c>
      <c r="R15">
        <f t="shared" ca="1" si="0"/>
        <v>0.17273730612118321</v>
      </c>
      <c r="S15">
        <f t="shared" ca="1" si="0"/>
        <v>0.56451262276656411</v>
      </c>
      <c r="T15">
        <f t="shared" ca="1" si="0"/>
        <v>0.9223086442245042</v>
      </c>
      <c r="U15">
        <f t="shared" ca="1" si="0"/>
        <v>0.79644323917831061</v>
      </c>
      <c r="V15">
        <f t="shared" ca="1" si="0"/>
        <v>0.51460616620305988</v>
      </c>
      <c r="W15">
        <f t="shared" ca="1" si="0"/>
        <v>0.47192208369863697</v>
      </c>
      <c r="X15">
        <f t="shared" ca="1" si="0"/>
        <v>0.99258511134620342</v>
      </c>
    </row>
    <row r="16" spans="2:25" x14ac:dyDescent="0.25">
      <c r="B16" t="s">
        <v>10</v>
      </c>
      <c r="C16">
        <f t="shared" ca="1" si="1"/>
        <v>0.37226425452509404</v>
      </c>
      <c r="D16">
        <f t="shared" ca="1" si="0"/>
        <v>0.99599754200221857</v>
      </c>
      <c r="E16">
        <f t="shared" ca="1" si="0"/>
        <v>0.13894764264268766</v>
      </c>
      <c r="F16">
        <f t="shared" ca="1" si="0"/>
        <v>0.57829448278074236</v>
      </c>
      <c r="G16">
        <f t="shared" ca="1" si="0"/>
        <v>0.87910704784338256</v>
      </c>
      <c r="H16">
        <f t="shared" ca="1" si="0"/>
        <v>0.25225332555283408</v>
      </c>
      <c r="I16">
        <f t="shared" ca="1" si="0"/>
        <v>0.7561858379402846</v>
      </c>
      <c r="J16">
        <f t="shared" ca="1" si="0"/>
        <v>6.9410909486878336E-2</v>
      </c>
      <c r="K16">
        <f t="shared" ca="1" si="0"/>
        <v>0.4129792739132665</v>
      </c>
      <c r="L16">
        <f t="shared" ca="1" si="0"/>
        <v>7.419758945307442E-3</v>
      </c>
      <c r="M16">
        <f t="shared" ca="1" si="0"/>
        <v>0.3116626315793265</v>
      </c>
      <c r="N16">
        <f t="shared" ca="1" si="0"/>
        <v>0.38420366795783545</v>
      </c>
      <c r="O16">
        <f t="shared" ca="1" si="0"/>
        <v>0.61116982996633995</v>
      </c>
      <c r="P16">
        <f t="shared" ca="1" si="0"/>
        <v>6.7086671981664292E-3</v>
      </c>
      <c r="Q16">
        <f t="shared" ca="1" si="0"/>
        <v>0.6161745150573904</v>
      </c>
      <c r="R16">
        <f t="shared" ca="1" si="0"/>
        <v>0.75030416051849258</v>
      </c>
      <c r="S16">
        <f t="shared" ca="1" si="0"/>
        <v>0.81603588083940304</v>
      </c>
      <c r="T16">
        <f t="shared" ca="1" si="0"/>
        <v>0.49760131940408403</v>
      </c>
      <c r="U16">
        <f t="shared" ca="1" si="0"/>
        <v>0.98472414135347131</v>
      </c>
      <c r="V16">
        <f t="shared" ca="1" si="0"/>
        <v>0.25611840940629649</v>
      </c>
      <c r="W16">
        <f t="shared" ca="1" si="0"/>
        <v>0.74723512138234016</v>
      </c>
      <c r="X16">
        <f t="shared" ca="1" si="0"/>
        <v>0.9549700070969942</v>
      </c>
    </row>
    <row r="17" spans="2:25" x14ac:dyDescent="0.25">
      <c r="B17" t="s">
        <v>28</v>
      </c>
      <c r="C17">
        <f t="shared" ca="1" si="1"/>
        <v>1.206098278703549E-2</v>
      </c>
      <c r="D17">
        <f t="shared" ca="1" si="0"/>
        <v>0.15361952422606284</v>
      </c>
      <c r="E17">
        <f t="shared" ca="1" si="0"/>
        <v>0.69868894903912804</v>
      </c>
      <c r="F17">
        <f t="shared" ca="1" si="0"/>
        <v>0.68400479660314328</v>
      </c>
      <c r="G17">
        <f t="shared" ca="1" si="0"/>
        <v>0.37265084567279949</v>
      </c>
      <c r="H17">
        <f t="shared" ca="1" si="0"/>
        <v>0.60757303119062411</v>
      </c>
      <c r="I17">
        <f t="shared" ca="1" si="0"/>
        <v>0.51424656152894532</v>
      </c>
      <c r="J17">
        <f t="shared" ca="1" si="0"/>
        <v>0.60519665718199211</v>
      </c>
      <c r="K17">
        <f t="shared" ca="1" si="0"/>
        <v>0.81692519971493249</v>
      </c>
      <c r="L17">
        <f t="shared" ca="1" si="0"/>
        <v>0.73943115804446902</v>
      </c>
      <c r="M17">
        <f t="shared" ca="1" si="0"/>
        <v>0.54626972455923117</v>
      </c>
      <c r="N17">
        <f t="shared" ca="1" si="0"/>
        <v>0.87794769148784202</v>
      </c>
      <c r="O17">
        <f t="shared" ca="1" si="0"/>
        <v>0.16713141798960141</v>
      </c>
      <c r="P17">
        <f t="shared" ca="1" si="0"/>
        <v>0.13761470281036037</v>
      </c>
      <c r="Q17">
        <f t="shared" ca="1" si="0"/>
        <v>0.57328488924544396</v>
      </c>
      <c r="R17">
        <f t="shared" ca="1" si="0"/>
        <v>0.49960133470773138</v>
      </c>
      <c r="S17">
        <f t="shared" ca="1" si="0"/>
        <v>0.80154893476302869</v>
      </c>
      <c r="T17">
        <f t="shared" ca="1" si="0"/>
        <v>8.0289454925570602E-2</v>
      </c>
      <c r="U17">
        <f t="shared" ca="1" si="0"/>
        <v>0.27556598094736184</v>
      </c>
      <c r="V17">
        <f t="shared" ca="1" si="0"/>
        <v>0.11179114776179988</v>
      </c>
      <c r="W17">
        <f t="shared" ca="1" si="0"/>
        <v>0.11336692894812916</v>
      </c>
      <c r="X17">
        <f t="shared" ca="1" si="0"/>
        <v>0.78240708878813436</v>
      </c>
    </row>
    <row r="19" spans="2:25" x14ac:dyDescent="0.25">
      <c r="B19" t="s">
        <v>2</v>
      </c>
    </row>
    <row r="20" spans="2:25" x14ac:dyDescent="0.25">
      <c r="C20" s="75" t="s">
        <v>21</v>
      </c>
      <c r="D20" s="75"/>
      <c r="E20" s="75"/>
      <c r="F20" s="75"/>
      <c r="G20" s="75"/>
      <c r="H20" s="75"/>
      <c r="I20" s="75"/>
      <c r="J20" s="75"/>
      <c r="K20" s="75"/>
      <c r="L20" s="75"/>
      <c r="M20" s="75"/>
      <c r="N20" s="75"/>
      <c r="O20" s="75"/>
      <c r="P20" s="75"/>
      <c r="Q20" s="75"/>
      <c r="R20" s="75"/>
      <c r="T20" t="s">
        <v>25</v>
      </c>
      <c r="Y20" t="s">
        <v>23</v>
      </c>
    </row>
    <row r="21" spans="2:25" x14ac:dyDescent="0.25">
      <c r="C21" s="75" t="s">
        <v>11</v>
      </c>
      <c r="D21" s="75"/>
      <c r="E21" s="75" t="s">
        <v>12</v>
      </c>
      <c r="F21" s="75"/>
      <c r="G21" s="75" t="s">
        <v>13</v>
      </c>
      <c r="H21" s="75"/>
      <c r="I21" s="75" t="s">
        <v>14</v>
      </c>
      <c r="J21" s="75"/>
      <c r="K21" s="75" t="s">
        <v>15</v>
      </c>
      <c r="L21" s="75"/>
      <c r="M21" s="75" t="s">
        <v>16</v>
      </c>
      <c r="N21" s="75"/>
      <c r="O21" s="75" t="s">
        <v>17</v>
      </c>
      <c r="P21" s="75"/>
      <c r="Q21" s="75" t="s">
        <v>18</v>
      </c>
      <c r="R21" s="75"/>
      <c r="S21" s="1" t="s">
        <v>23</v>
      </c>
      <c r="T21" t="s">
        <v>22</v>
      </c>
      <c r="V21" t="s">
        <v>24</v>
      </c>
      <c r="X21" t="s">
        <v>23</v>
      </c>
    </row>
    <row r="22" spans="2:25" x14ac:dyDescent="0.25">
      <c r="C22" t="s">
        <v>20</v>
      </c>
      <c r="D22" t="s">
        <v>19</v>
      </c>
      <c r="E22" t="s">
        <v>20</v>
      </c>
      <c r="F22" t="s">
        <v>19</v>
      </c>
      <c r="G22" t="s">
        <v>20</v>
      </c>
      <c r="H22" t="s">
        <v>19</v>
      </c>
      <c r="I22" t="s">
        <v>20</v>
      </c>
      <c r="J22" t="s">
        <v>19</v>
      </c>
      <c r="K22" t="s">
        <v>20</v>
      </c>
      <c r="L22" t="s">
        <v>19</v>
      </c>
      <c r="M22" t="s">
        <v>20</v>
      </c>
      <c r="N22" t="s">
        <v>19</v>
      </c>
      <c r="O22" t="s">
        <v>20</v>
      </c>
      <c r="P22" t="s">
        <v>19</v>
      </c>
      <c r="Q22" t="s">
        <v>20</v>
      </c>
      <c r="R22" t="s">
        <v>19</v>
      </c>
      <c r="T22" t="s">
        <v>20</v>
      </c>
      <c r="U22" t="s">
        <v>19</v>
      </c>
      <c r="V22" t="s">
        <v>20</v>
      </c>
      <c r="W22" t="s">
        <v>19</v>
      </c>
    </row>
    <row r="23" spans="2:25" x14ac:dyDescent="0.25">
      <c r="B23" t="s">
        <v>3</v>
      </c>
      <c r="C23">
        <f ca="1">RAND()</f>
        <v>1.5747527118211813E-2</v>
      </c>
      <c r="D23">
        <f t="shared" ref="D23:X31" ca="1" si="2">RAND()</f>
        <v>0.21172717754241555</v>
      </c>
      <c r="E23">
        <f t="shared" ca="1" si="2"/>
        <v>0.41577416302738013</v>
      </c>
      <c r="F23">
        <f t="shared" ca="1" si="2"/>
        <v>6.0884370322441539E-3</v>
      </c>
      <c r="G23">
        <f t="shared" ca="1" si="2"/>
        <v>0.83915066118964943</v>
      </c>
      <c r="H23">
        <f t="shared" ca="1" si="2"/>
        <v>0.57596079332537753</v>
      </c>
      <c r="I23">
        <f t="shared" ca="1" si="2"/>
        <v>0.42669847489784707</v>
      </c>
      <c r="J23">
        <f t="shared" ca="1" si="2"/>
        <v>0.42676981961481908</v>
      </c>
      <c r="K23">
        <f t="shared" ca="1" si="2"/>
        <v>0.36588418690974289</v>
      </c>
      <c r="L23">
        <f t="shared" ca="1" si="2"/>
        <v>0.29665571422607884</v>
      </c>
      <c r="M23">
        <f t="shared" ca="1" si="2"/>
        <v>0.53603170272740275</v>
      </c>
      <c r="N23">
        <f t="shared" ca="1" si="2"/>
        <v>0.1755039542407868</v>
      </c>
      <c r="O23">
        <f t="shared" ca="1" si="2"/>
        <v>0.17287247064307232</v>
      </c>
      <c r="P23">
        <f t="shared" ca="1" si="2"/>
        <v>0.46809419747328396</v>
      </c>
      <c r="Q23">
        <f t="shared" ca="1" si="2"/>
        <v>0.92720885650712392</v>
      </c>
      <c r="R23">
        <f t="shared" ca="1" si="2"/>
        <v>0.97193879203664102</v>
      </c>
      <c r="S23">
        <f t="shared" ca="1" si="2"/>
        <v>0.59094049843992924</v>
      </c>
      <c r="T23">
        <f t="shared" ca="1" si="2"/>
        <v>3.8468164887232814E-2</v>
      </c>
      <c r="U23">
        <f t="shared" ca="1" si="2"/>
        <v>0.33625215103423123</v>
      </c>
      <c r="V23">
        <f t="shared" ca="1" si="2"/>
        <v>0.78040824360337124</v>
      </c>
      <c r="W23">
        <f t="shared" ca="1" si="2"/>
        <v>0.65887442626573522</v>
      </c>
      <c r="X23">
        <f t="shared" ca="1" si="2"/>
        <v>0.89967138177504702</v>
      </c>
    </row>
    <row r="24" spans="2:25" x14ac:dyDescent="0.25">
      <c r="B24" t="s">
        <v>4</v>
      </c>
      <c r="C24">
        <f t="shared" ref="C24:C31" ca="1" si="3">RAND()</f>
        <v>0.50730833547098064</v>
      </c>
      <c r="D24">
        <f t="shared" ca="1" si="2"/>
        <v>0.16374889220376876</v>
      </c>
      <c r="E24">
        <f t="shared" ca="1" si="2"/>
        <v>0.40848291009661486</v>
      </c>
      <c r="F24">
        <f t="shared" ca="1" si="2"/>
        <v>0.94470038437926518</v>
      </c>
      <c r="G24">
        <f t="shared" ca="1" si="2"/>
        <v>0.12724436120993599</v>
      </c>
      <c r="H24">
        <f t="shared" ca="1" si="2"/>
        <v>0.8579320115086887</v>
      </c>
      <c r="I24">
        <f t="shared" ca="1" si="2"/>
        <v>0.1139386603059408</v>
      </c>
      <c r="J24">
        <f t="shared" ca="1" si="2"/>
        <v>0.57286149497299221</v>
      </c>
      <c r="K24">
        <f t="shared" ca="1" si="2"/>
        <v>0.39062056301880022</v>
      </c>
      <c r="L24">
        <f t="shared" ca="1" si="2"/>
        <v>0.95376733130204316</v>
      </c>
      <c r="M24">
        <f t="shared" ca="1" si="2"/>
        <v>0.78151868351217502</v>
      </c>
      <c r="N24">
        <f t="shared" ca="1" si="2"/>
        <v>0.70387511777234268</v>
      </c>
      <c r="O24">
        <f t="shared" ca="1" si="2"/>
        <v>0.10131284661891338</v>
      </c>
      <c r="P24">
        <f t="shared" ca="1" si="2"/>
        <v>0.68782930648971252</v>
      </c>
      <c r="Q24">
        <f t="shared" ca="1" si="2"/>
        <v>0.52509339535086252</v>
      </c>
      <c r="R24">
        <f t="shared" ca="1" si="2"/>
        <v>0.18202737633695065</v>
      </c>
      <c r="S24">
        <f t="shared" ca="1" si="2"/>
        <v>3.0325125191256186E-2</v>
      </c>
      <c r="T24">
        <f t="shared" ca="1" si="2"/>
        <v>9.0126201157257557E-2</v>
      </c>
      <c r="U24">
        <f t="shared" ca="1" si="2"/>
        <v>0.47688490740928213</v>
      </c>
      <c r="V24">
        <f t="shared" ca="1" si="2"/>
        <v>0.36600380154509626</v>
      </c>
      <c r="W24">
        <f t="shared" ca="1" si="2"/>
        <v>8.4126876796530414E-2</v>
      </c>
      <c r="X24">
        <f t="shared" ca="1" si="2"/>
        <v>1.409843673769029E-2</v>
      </c>
    </row>
    <row r="25" spans="2:25" x14ac:dyDescent="0.25">
      <c r="B25" t="s">
        <v>5</v>
      </c>
      <c r="C25">
        <f t="shared" ca="1" si="3"/>
        <v>0.6800232347890629</v>
      </c>
      <c r="D25">
        <f t="shared" ca="1" si="2"/>
        <v>0.49434704145967068</v>
      </c>
      <c r="E25">
        <f t="shared" ca="1" si="2"/>
        <v>0.95621024142434496</v>
      </c>
      <c r="F25">
        <f t="shared" ca="1" si="2"/>
        <v>0.31308874216750149</v>
      </c>
      <c r="G25">
        <f t="shared" ca="1" si="2"/>
        <v>0.43798568720886988</v>
      </c>
      <c r="H25">
        <f t="shared" ca="1" si="2"/>
        <v>0.58547121247592793</v>
      </c>
      <c r="I25">
        <f t="shared" ca="1" si="2"/>
        <v>0.9267375570140135</v>
      </c>
      <c r="J25">
        <f t="shared" ca="1" si="2"/>
        <v>0.81870092591872279</v>
      </c>
      <c r="K25">
        <f t="shared" ca="1" si="2"/>
        <v>0.40789011101017114</v>
      </c>
      <c r="L25">
        <f t="shared" ca="1" si="2"/>
        <v>2.3896647972039498E-2</v>
      </c>
      <c r="M25">
        <f t="shared" ca="1" si="2"/>
        <v>0.41320969536337948</v>
      </c>
      <c r="N25">
        <f t="shared" ca="1" si="2"/>
        <v>0.98708690557227885</v>
      </c>
      <c r="O25">
        <f t="shared" ca="1" si="2"/>
        <v>0.12991668756024188</v>
      </c>
      <c r="P25">
        <f t="shared" ca="1" si="2"/>
        <v>0.43212882235122485</v>
      </c>
      <c r="Q25">
        <f t="shared" ca="1" si="2"/>
        <v>0.99032512155512598</v>
      </c>
      <c r="R25">
        <f t="shared" ca="1" si="2"/>
        <v>0.29013669112015528</v>
      </c>
      <c r="S25">
        <f t="shared" ca="1" si="2"/>
        <v>0.90959687900166375</v>
      </c>
      <c r="T25">
        <f t="shared" ca="1" si="2"/>
        <v>0.59989614706545502</v>
      </c>
      <c r="U25">
        <f t="shared" ca="1" si="2"/>
        <v>0.34249571500675557</v>
      </c>
      <c r="V25">
        <f t="shared" ca="1" si="2"/>
        <v>0.38662794437844028</v>
      </c>
      <c r="W25">
        <f t="shared" ca="1" si="2"/>
        <v>0.31890484711452283</v>
      </c>
      <c r="X25">
        <f t="shared" ca="1" si="2"/>
        <v>0.70687626807202819</v>
      </c>
    </row>
    <row r="26" spans="2:25" x14ac:dyDescent="0.25">
      <c r="B26" t="s">
        <v>6</v>
      </c>
      <c r="C26">
        <f t="shared" ca="1" si="3"/>
        <v>0.55889735789580397</v>
      </c>
      <c r="D26">
        <f t="shared" ca="1" si="2"/>
        <v>0.20728464856642548</v>
      </c>
      <c r="E26">
        <f t="shared" ca="1" si="2"/>
        <v>0.62061036559078453</v>
      </c>
      <c r="F26">
        <f t="shared" ca="1" si="2"/>
        <v>3.1919063214884913E-2</v>
      </c>
      <c r="G26">
        <f t="shared" ca="1" si="2"/>
        <v>0.29946119089403067</v>
      </c>
      <c r="H26">
        <f t="shared" ca="1" si="2"/>
        <v>0.57692501951004049</v>
      </c>
      <c r="I26">
        <f t="shared" ca="1" si="2"/>
        <v>0.43740860055012853</v>
      </c>
      <c r="J26">
        <f t="shared" ca="1" si="2"/>
        <v>0.57895964252070864</v>
      </c>
      <c r="K26">
        <f t="shared" ca="1" si="2"/>
        <v>0.75982326305364867</v>
      </c>
      <c r="L26">
        <f t="shared" ca="1" si="2"/>
        <v>0.78233667543100482</v>
      </c>
      <c r="M26">
        <f t="shared" ca="1" si="2"/>
        <v>0.93970839822553121</v>
      </c>
      <c r="N26">
        <f t="shared" ca="1" si="2"/>
        <v>0.74679503582957363</v>
      </c>
      <c r="O26">
        <f t="shared" ca="1" si="2"/>
        <v>0.89245367564030531</v>
      </c>
      <c r="P26">
        <f t="shared" ca="1" si="2"/>
        <v>0.99338773206882092</v>
      </c>
      <c r="Q26">
        <f t="shared" ca="1" si="2"/>
        <v>0.75631479276484292</v>
      </c>
      <c r="R26">
        <f t="shared" ca="1" si="2"/>
        <v>0.98262565074236996</v>
      </c>
      <c r="S26">
        <f t="shared" ca="1" si="2"/>
        <v>0.73948948610863008</v>
      </c>
      <c r="T26">
        <f t="shared" ca="1" si="2"/>
        <v>0.76500622689851394</v>
      </c>
      <c r="U26">
        <f t="shared" ca="1" si="2"/>
        <v>0.76808777267245654</v>
      </c>
      <c r="V26">
        <f t="shared" ca="1" si="2"/>
        <v>0.51510470777886508</v>
      </c>
      <c r="W26">
        <f t="shared" ca="1" si="2"/>
        <v>8.6533233737472792E-2</v>
      </c>
      <c r="X26">
        <f t="shared" ca="1" si="2"/>
        <v>0.55731444565313759</v>
      </c>
    </row>
    <row r="27" spans="2:25" x14ac:dyDescent="0.25">
      <c r="B27" t="s">
        <v>7</v>
      </c>
      <c r="C27">
        <f t="shared" ca="1" si="3"/>
        <v>0.16393489310061649</v>
      </c>
      <c r="D27">
        <f t="shared" ca="1" si="2"/>
        <v>0.68474444810369295</v>
      </c>
      <c r="E27">
        <f t="shared" ca="1" si="2"/>
        <v>0.56725014526644169</v>
      </c>
      <c r="F27">
        <f t="shared" ca="1" si="2"/>
        <v>0.30917712031748812</v>
      </c>
      <c r="G27">
        <f t="shared" ca="1" si="2"/>
        <v>0.38489870802824455</v>
      </c>
      <c r="H27">
        <f t="shared" ca="1" si="2"/>
        <v>0.3785171809293123</v>
      </c>
      <c r="I27">
        <f t="shared" ca="1" si="2"/>
        <v>0.75483722120144392</v>
      </c>
      <c r="J27">
        <f t="shared" ca="1" si="2"/>
        <v>0.78503258398533293</v>
      </c>
      <c r="K27">
        <f t="shared" ca="1" si="2"/>
        <v>0.94522851391099327</v>
      </c>
      <c r="L27">
        <f t="shared" ca="1" si="2"/>
        <v>6.274891204871258E-2</v>
      </c>
      <c r="M27">
        <f t="shared" ca="1" si="2"/>
        <v>0.32359842083873314</v>
      </c>
      <c r="N27">
        <f t="shared" ca="1" si="2"/>
        <v>0.1854797898221564</v>
      </c>
      <c r="O27">
        <f t="shared" ca="1" si="2"/>
        <v>0.57869902174509336</v>
      </c>
      <c r="P27">
        <f t="shared" ca="1" si="2"/>
        <v>0.59936843533512607</v>
      </c>
      <c r="Q27">
        <f t="shared" ca="1" si="2"/>
        <v>0.31226358944058485</v>
      </c>
      <c r="R27">
        <f t="shared" ca="1" si="2"/>
        <v>0.51232853198665274</v>
      </c>
      <c r="S27">
        <f t="shared" ca="1" si="2"/>
        <v>0.75305802528209853</v>
      </c>
      <c r="T27">
        <f t="shared" ca="1" si="2"/>
        <v>0.39804730833255308</v>
      </c>
      <c r="U27">
        <f t="shared" ca="1" si="2"/>
        <v>0.62856234030884062</v>
      </c>
      <c r="V27">
        <f t="shared" ca="1" si="2"/>
        <v>0.55189506820499945</v>
      </c>
      <c r="W27">
        <f t="shared" ca="1" si="2"/>
        <v>0.679918193167383</v>
      </c>
      <c r="X27">
        <f t="shared" ca="1" si="2"/>
        <v>0.58306006164229784</v>
      </c>
    </row>
    <row r="28" spans="2:25" x14ac:dyDescent="0.25">
      <c r="B28" t="s">
        <v>8</v>
      </c>
      <c r="C28">
        <f t="shared" ca="1" si="3"/>
        <v>0.16656968531823269</v>
      </c>
      <c r="D28">
        <f t="shared" ca="1" si="2"/>
        <v>0.69617172922471504</v>
      </c>
      <c r="E28">
        <f t="shared" ca="1" si="2"/>
        <v>0.12024490019032796</v>
      </c>
      <c r="F28">
        <f t="shared" ca="1" si="2"/>
        <v>0.29157658989441748</v>
      </c>
      <c r="G28">
        <f t="shared" ca="1" si="2"/>
        <v>0.79560574648677107</v>
      </c>
      <c r="H28">
        <f t="shared" ca="1" si="2"/>
        <v>1.2601873166625532E-2</v>
      </c>
      <c r="I28">
        <f t="shared" ca="1" si="2"/>
        <v>0.12283694394031142</v>
      </c>
      <c r="J28">
        <f t="shared" ca="1" si="2"/>
        <v>0.32753257857549667</v>
      </c>
      <c r="K28">
        <f t="shared" ca="1" si="2"/>
        <v>0.78538429164308832</v>
      </c>
      <c r="L28">
        <f t="shared" ca="1" si="2"/>
        <v>0.11005066653716933</v>
      </c>
      <c r="M28">
        <f t="shared" ca="1" si="2"/>
        <v>0.324507688878517</v>
      </c>
      <c r="N28">
        <f t="shared" ca="1" si="2"/>
        <v>0.42545519036513479</v>
      </c>
      <c r="O28">
        <f t="shared" ca="1" si="2"/>
        <v>0.31514856233180544</v>
      </c>
      <c r="P28">
        <f t="shared" ca="1" si="2"/>
        <v>0.95717474047591644</v>
      </c>
      <c r="Q28">
        <f t="shared" ca="1" si="2"/>
        <v>0.78241062529102434</v>
      </c>
      <c r="R28">
        <f t="shared" ca="1" si="2"/>
        <v>0.99311510566272687</v>
      </c>
      <c r="S28">
        <f t="shared" ca="1" si="2"/>
        <v>0.87397951341316382</v>
      </c>
      <c r="T28">
        <f t="shared" ca="1" si="2"/>
        <v>0.96692863917909777</v>
      </c>
      <c r="U28">
        <f t="shared" ca="1" si="2"/>
        <v>4.4754471122124939E-2</v>
      </c>
      <c r="V28">
        <f t="shared" ca="1" si="2"/>
        <v>0.50603544040798321</v>
      </c>
      <c r="W28">
        <f t="shared" ca="1" si="2"/>
        <v>0.99387311989809679</v>
      </c>
      <c r="X28">
        <f t="shared" ca="1" si="2"/>
        <v>0.1159872146722094</v>
      </c>
    </row>
    <row r="29" spans="2:25" x14ac:dyDescent="0.25">
      <c r="B29" t="s">
        <v>9</v>
      </c>
      <c r="C29">
        <f t="shared" ca="1" si="3"/>
        <v>0.55079058176291107</v>
      </c>
      <c r="D29">
        <f t="shared" ca="1" si="2"/>
        <v>3.0231769063083447E-2</v>
      </c>
      <c r="E29">
        <f t="shared" ca="1" si="2"/>
        <v>0.8471273503824237</v>
      </c>
      <c r="F29">
        <f t="shared" ca="1" si="2"/>
        <v>4.7284984345175585E-2</v>
      </c>
      <c r="G29">
        <f t="shared" ca="1" si="2"/>
        <v>0.62108184033310143</v>
      </c>
      <c r="H29">
        <f t="shared" ca="1" si="2"/>
        <v>0.49626573045111733</v>
      </c>
      <c r="I29">
        <f t="shared" ca="1" si="2"/>
        <v>0.3682117071681722</v>
      </c>
      <c r="J29">
        <f t="shared" ca="1" si="2"/>
        <v>0.2229252999095509</v>
      </c>
      <c r="K29">
        <f t="shared" ca="1" si="2"/>
        <v>0.10928473462765642</v>
      </c>
      <c r="L29">
        <f t="shared" ca="1" si="2"/>
        <v>0.8158982760318283</v>
      </c>
      <c r="M29">
        <f t="shared" ca="1" si="2"/>
        <v>0.55553872760935563</v>
      </c>
      <c r="N29">
        <f t="shared" ca="1" si="2"/>
        <v>0.50661617133899195</v>
      </c>
      <c r="O29">
        <f t="shared" ca="1" si="2"/>
        <v>0.87449279298841198</v>
      </c>
      <c r="P29">
        <f t="shared" ca="1" si="2"/>
        <v>0.43678369020006891</v>
      </c>
      <c r="Q29">
        <f t="shared" ca="1" si="2"/>
        <v>0.83563832460998522</v>
      </c>
      <c r="R29">
        <f t="shared" ca="1" si="2"/>
        <v>0.49266084657286013</v>
      </c>
      <c r="S29">
        <f t="shared" ca="1" si="2"/>
        <v>0.73434760177576053</v>
      </c>
      <c r="T29">
        <f t="shared" ca="1" si="2"/>
        <v>0.83265180696534158</v>
      </c>
      <c r="U29">
        <f t="shared" ca="1" si="2"/>
        <v>0.62107198386228457</v>
      </c>
      <c r="V29">
        <f t="shared" ca="1" si="2"/>
        <v>0.29896359257052818</v>
      </c>
      <c r="W29">
        <f t="shared" ca="1" si="2"/>
        <v>0.98352931250010955</v>
      </c>
      <c r="X29">
        <f t="shared" ca="1" si="2"/>
        <v>0.99696178174832917</v>
      </c>
    </row>
    <row r="30" spans="2:25" x14ac:dyDescent="0.25">
      <c r="B30" t="s">
        <v>10</v>
      </c>
      <c r="C30">
        <f t="shared" ca="1" si="3"/>
        <v>0.96347317279918809</v>
      </c>
      <c r="D30">
        <f t="shared" ca="1" si="2"/>
        <v>8.4543222161123865E-2</v>
      </c>
      <c r="E30">
        <f t="shared" ca="1" si="2"/>
        <v>0.44715532388837609</v>
      </c>
      <c r="F30">
        <f t="shared" ca="1" si="2"/>
        <v>0.80120324419758826</v>
      </c>
      <c r="G30">
        <f t="shared" ca="1" si="2"/>
        <v>8.5808923555023342E-2</v>
      </c>
      <c r="H30">
        <f t="shared" ca="1" si="2"/>
        <v>0.25404640664339861</v>
      </c>
      <c r="I30">
        <f t="shared" ca="1" si="2"/>
        <v>0.4750274075026456</v>
      </c>
      <c r="J30">
        <f t="shared" ca="1" si="2"/>
        <v>8.0804055900195793E-2</v>
      </c>
      <c r="K30">
        <f t="shared" ca="1" si="2"/>
        <v>0.44854103629704012</v>
      </c>
      <c r="L30">
        <f t="shared" ca="1" si="2"/>
        <v>0.63334144613587895</v>
      </c>
      <c r="M30">
        <f t="shared" ca="1" si="2"/>
        <v>0.31591429064909327</v>
      </c>
      <c r="N30">
        <f t="shared" ca="1" si="2"/>
        <v>0.39479539496792304</v>
      </c>
      <c r="O30">
        <f t="shared" ca="1" si="2"/>
        <v>0.75675103474334038</v>
      </c>
      <c r="P30">
        <f t="shared" ca="1" si="2"/>
        <v>0.74587122328066113</v>
      </c>
      <c r="Q30">
        <f t="shared" ca="1" si="2"/>
        <v>0.56915364646473032</v>
      </c>
      <c r="R30">
        <f t="shared" ca="1" si="2"/>
        <v>0.18063217293773004</v>
      </c>
      <c r="S30">
        <f t="shared" ca="1" si="2"/>
        <v>0.47822972712363832</v>
      </c>
      <c r="T30">
        <f t="shared" ca="1" si="2"/>
        <v>0.80763108005213469</v>
      </c>
      <c r="U30">
        <f t="shared" ca="1" si="2"/>
        <v>0.22488618273939598</v>
      </c>
      <c r="V30">
        <f t="shared" ca="1" si="2"/>
        <v>0.59562810734062299</v>
      </c>
      <c r="W30">
        <f t="shared" ca="1" si="2"/>
        <v>0.14023343911142039</v>
      </c>
      <c r="X30">
        <f t="shared" ca="1" si="2"/>
        <v>0.55714848433839437</v>
      </c>
    </row>
    <row r="31" spans="2:25" x14ac:dyDescent="0.25">
      <c r="B31" t="s">
        <v>28</v>
      </c>
      <c r="C31">
        <f t="shared" ca="1" si="3"/>
        <v>0.16508511450496155</v>
      </c>
      <c r="D31">
        <f t="shared" ca="1" si="2"/>
        <v>0.50517608739198272</v>
      </c>
      <c r="E31">
        <f t="shared" ca="1" si="2"/>
        <v>0.12175420838801176</v>
      </c>
      <c r="F31">
        <f t="shared" ca="1" si="2"/>
        <v>0.69667990404231506</v>
      </c>
      <c r="G31">
        <f t="shared" ca="1" si="2"/>
        <v>6.9574632092758604E-2</v>
      </c>
      <c r="H31">
        <f t="shared" ca="1" si="2"/>
        <v>8.208275356829775E-3</v>
      </c>
      <c r="I31">
        <f t="shared" ca="1" si="2"/>
        <v>7.7289644439073824E-2</v>
      </c>
      <c r="J31">
        <f t="shared" ca="1" si="2"/>
        <v>0.46634156806231375</v>
      </c>
      <c r="K31">
        <f t="shared" ca="1" si="2"/>
        <v>0.29719431301120425</v>
      </c>
      <c r="L31">
        <f t="shared" ca="1" si="2"/>
        <v>0.48193207673643312</v>
      </c>
      <c r="M31">
        <f t="shared" ca="1" si="2"/>
        <v>0.28692870756716404</v>
      </c>
      <c r="N31">
        <f t="shared" ca="1" si="2"/>
        <v>0.91122635457286116</v>
      </c>
      <c r="O31">
        <f t="shared" ca="1" si="2"/>
        <v>0.74765431927073256</v>
      </c>
      <c r="P31">
        <f t="shared" ca="1" si="2"/>
        <v>0.81027042062663512</v>
      </c>
      <c r="Q31">
        <f t="shared" ca="1" si="2"/>
        <v>0.96328901447051829</v>
      </c>
      <c r="R31">
        <f t="shared" ca="1" si="2"/>
        <v>0.30130541631183105</v>
      </c>
      <c r="S31">
        <f t="shared" ca="1" si="2"/>
        <v>0.63738995794031028</v>
      </c>
      <c r="T31">
        <f t="shared" ca="1" si="2"/>
        <v>0.85177812064036518</v>
      </c>
      <c r="U31">
        <f t="shared" ca="1" si="2"/>
        <v>8.7531650677078132E-2</v>
      </c>
      <c r="V31">
        <f t="shared" ca="1" si="2"/>
        <v>0.7293867630227584</v>
      </c>
      <c r="W31">
        <f t="shared" ca="1" si="2"/>
        <v>0.25367882470321679</v>
      </c>
      <c r="X31">
        <f t="shared" ca="1" si="2"/>
        <v>0.86713942352195461</v>
      </c>
    </row>
    <row r="33" spans="2:25" x14ac:dyDescent="0.25">
      <c r="B33" t="s">
        <v>26</v>
      </c>
    </row>
    <row r="34" spans="2:25" x14ac:dyDescent="0.25">
      <c r="C34" s="75" t="s">
        <v>21</v>
      </c>
      <c r="D34" s="75"/>
      <c r="E34" s="75"/>
      <c r="F34" s="75"/>
      <c r="G34" s="75"/>
      <c r="H34" s="75"/>
      <c r="I34" s="75"/>
      <c r="J34" s="75"/>
      <c r="K34" s="75"/>
      <c r="L34" s="75"/>
      <c r="M34" s="75"/>
      <c r="N34" s="75"/>
      <c r="O34" s="75"/>
      <c r="P34" s="75"/>
      <c r="Q34" s="75"/>
      <c r="R34" s="75"/>
      <c r="T34" t="s">
        <v>25</v>
      </c>
      <c r="Y34" t="s">
        <v>23</v>
      </c>
    </row>
    <row r="35" spans="2:25" x14ac:dyDescent="0.25">
      <c r="C35" s="75" t="s">
        <v>11</v>
      </c>
      <c r="D35" s="75"/>
      <c r="E35" s="75" t="s">
        <v>12</v>
      </c>
      <c r="F35" s="75"/>
      <c r="G35" s="75" t="s">
        <v>13</v>
      </c>
      <c r="H35" s="75"/>
      <c r="I35" s="75" t="s">
        <v>14</v>
      </c>
      <c r="J35" s="75"/>
      <c r="K35" s="75" t="s">
        <v>15</v>
      </c>
      <c r="L35" s="75"/>
      <c r="M35" s="75" t="s">
        <v>16</v>
      </c>
      <c r="N35" s="75"/>
      <c r="O35" s="75" t="s">
        <v>17</v>
      </c>
      <c r="P35" s="75"/>
      <c r="Q35" s="75" t="s">
        <v>18</v>
      </c>
      <c r="R35" s="75"/>
      <c r="S35" s="1" t="s">
        <v>23</v>
      </c>
      <c r="T35" t="s">
        <v>22</v>
      </c>
      <c r="V35" t="s">
        <v>24</v>
      </c>
      <c r="X35" t="s">
        <v>23</v>
      </c>
    </row>
    <row r="36" spans="2:25" x14ac:dyDescent="0.25">
      <c r="C36" t="s">
        <v>20</v>
      </c>
      <c r="D36" t="s">
        <v>19</v>
      </c>
      <c r="E36" t="s">
        <v>20</v>
      </c>
      <c r="F36" t="s">
        <v>19</v>
      </c>
      <c r="G36" t="s">
        <v>20</v>
      </c>
      <c r="H36" t="s">
        <v>19</v>
      </c>
      <c r="I36" t="s">
        <v>20</v>
      </c>
      <c r="J36" t="s">
        <v>19</v>
      </c>
      <c r="K36" t="s">
        <v>20</v>
      </c>
      <c r="L36" t="s">
        <v>19</v>
      </c>
      <c r="M36" t="s">
        <v>20</v>
      </c>
      <c r="N36" t="s">
        <v>19</v>
      </c>
      <c r="O36" t="s">
        <v>20</v>
      </c>
      <c r="P36" t="s">
        <v>19</v>
      </c>
      <c r="Q36" t="s">
        <v>20</v>
      </c>
      <c r="R36" t="s">
        <v>19</v>
      </c>
      <c r="T36" t="s">
        <v>20</v>
      </c>
      <c r="U36" t="s">
        <v>19</v>
      </c>
      <c r="V36" t="s">
        <v>20</v>
      </c>
      <c r="W36" t="s">
        <v>19</v>
      </c>
    </row>
    <row r="37" spans="2:25" x14ac:dyDescent="0.25">
      <c r="B37" t="s">
        <v>3</v>
      </c>
      <c r="C37">
        <f ca="1">RAND()</f>
        <v>0.21411271880810279</v>
      </c>
      <c r="D37">
        <f t="shared" ref="D37:X44" ca="1" si="4">RAND()</f>
        <v>0.85442139769405745</v>
      </c>
      <c r="E37">
        <f t="shared" ca="1" si="4"/>
        <v>0.73599751986854467</v>
      </c>
      <c r="F37">
        <f t="shared" ca="1" si="4"/>
        <v>0.91848637812551548</v>
      </c>
      <c r="G37">
        <f t="shared" ca="1" si="4"/>
        <v>0.88416500814133048</v>
      </c>
      <c r="H37">
        <f t="shared" ca="1" si="4"/>
        <v>0.9920161530564956</v>
      </c>
      <c r="I37">
        <f t="shared" ca="1" si="4"/>
        <v>0.96016020975216032</v>
      </c>
      <c r="J37">
        <f t="shared" ca="1" si="4"/>
        <v>0.37908222271594816</v>
      </c>
      <c r="K37">
        <f t="shared" ca="1" si="4"/>
        <v>0.53524367934390682</v>
      </c>
      <c r="L37">
        <f t="shared" ca="1" si="4"/>
        <v>0.12556772704377672</v>
      </c>
      <c r="M37">
        <f t="shared" ca="1" si="4"/>
        <v>0.74314838775687175</v>
      </c>
      <c r="N37">
        <f t="shared" ca="1" si="4"/>
        <v>0.92393019515245611</v>
      </c>
      <c r="O37">
        <f t="shared" ca="1" si="4"/>
        <v>0.88196060849691282</v>
      </c>
      <c r="P37">
        <f t="shared" ca="1" si="4"/>
        <v>0.15552313710225063</v>
      </c>
      <c r="Q37">
        <f t="shared" ca="1" si="4"/>
        <v>0.7405087379017643</v>
      </c>
      <c r="R37">
        <f t="shared" ca="1" si="4"/>
        <v>0.15003653420237306</v>
      </c>
      <c r="S37">
        <f t="shared" ca="1" si="4"/>
        <v>0.52586768393514782</v>
      </c>
      <c r="T37">
        <f t="shared" ca="1" si="4"/>
        <v>0.95971885352922404</v>
      </c>
      <c r="U37">
        <f t="shared" ca="1" si="4"/>
        <v>0.26091098505567145</v>
      </c>
      <c r="V37">
        <f t="shared" ca="1" si="4"/>
        <v>0.70805777859642061</v>
      </c>
      <c r="W37">
        <f t="shared" ca="1" si="4"/>
        <v>0.24903600371742374</v>
      </c>
      <c r="X37">
        <f t="shared" ca="1" si="4"/>
        <v>0.53207451438573339</v>
      </c>
    </row>
    <row r="38" spans="2:25" x14ac:dyDescent="0.25">
      <c r="B38" t="s">
        <v>4</v>
      </c>
      <c r="C38">
        <f t="shared" ref="C38:C44" ca="1" si="5">RAND()</f>
        <v>0.44214841778745662</v>
      </c>
      <c r="D38">
        <f t="shared" ca="1" si="4"/>
        <v>0.93977041376142489</v>
      </c>
      <c r="E38">
        <f t="shared" ca="1" si="4"/>
        <v>0.50355694779410864</v>
      </c>
      <c r="F38">
        <f t="shared" ca="1" si="4"/>
        <v>0.76081482856416094</v>
      </c>
      <c r="G38">
        <f t="shared" ca="1" si="4"/>
        <v>0.74720387965862012</v>
      </c>
      <c r="H38">
        <f t="shared" ca="1" si="4"/>
        <v>0.21164824852514996</v>
      </c>
      <c r="I38">
        <f t="shared" ca="1" si="4"/>
        <v>0.19207215944527589</v>
      </c>
      <c r="J38">
        <f t="shared" ca="1" si="4"/>
        <v>0.40867389677742938</v>
      </c>
      <c r="K38">
        <f t="shared" ca="1" si="4"/>
        <v>0.90076264082572233</v>
      </c>
      <c r="L38">
        <f t="shared" ca="1" si="4"/>
        <v>0.75612242697766752</v>
      </c>
      <c r="M38">
        <f t="shared" ca="1" si="4"/>
        <v>0.52762133009539458</v>
      </c>
      <c r="N38">
        <f t="shared" ca="1" si="4"/>
        <v>0.54208711643411978</v>
      </c>
      <c r="O38">
        <f t="shared" ca="1" si="4"/>
        <v>0.60812469793305313</v>
      </c>
      <c r="P38">
        <f t="shared" ca="1" si="4"/>
        <v>0.13849683054269724</v>
      </c>
      <c r="Q38">
        <f t="shared" ca="1" si="4"/>
        <v>1.9146817271500138E-2</v>
      </c>
      <c r="R38">
        <f t="shared" ca="1" si="4"/>
        <v>0.82398078672325337</v>
      </c>
      <c r="S38">
        <f t="shared" ca="1" si="4"/>
        <v>0.61841782585722949</v>
      </c>
      <c r="T38">
        <f t="shared" ca="1" si="4"/>
        <v>0.42545444184348358</v>
      </c>
      <c r="U38">
        <f t="shared" ca="1" si="4"/>
        <v>0.68997693264709192</v>
      </c>
      <c r="V38">
        <f t="shared" ca="1" si="4"/>
        <v>0.65821605999264976</v>
      </c>
      <c r="W38">
        <f t="shared" ca="1" si="4"/>
        <v>0.37955279585505763</v>
      </c>
      <c r="X38">
        <f t="shared" ca="1" si="4"/>
        <v>0.31216472850735832</v>
      </c>
    </row>
    <row r="39" spans="2:25" x14ac:dyDescent="0.25">
      <c r="B39" t="s">
        <v>5</v>
      </c>
      <c r="C39">
        <f t="shared" ca="1" si="5"/>
        <v>0.32660651730982382</v>
      </c>
      <c r="D39">
        <f t="shared" ca="1" si="4"/>
        <v>0.92573396059129653</v>
      </c>
      <c r="E39">
        <f t="shared" ca="1" si="4"/>
        <v>0.36247474998409424</v>
      </c>
      <c r="F39">
        <f t="shared" ca="1" si="4"/>
        <v>0.95540850402183575</v>
      </c>
      <c r="G39">
        <f t="shared" ca="1" si="4"/>
        <v>0.59160911679844119</v>
      </c>
      <c r="H39">
        <f t="shared" ca="1" si="4"/>
        <v>0.31260210691032264</v>
      </c>
      <c r="I39">
        <f t="shared" ca="1" si="4"/>
        <v>0.92611480883758857</v>
      </c>
      <c r="J39">
        <f t="shared" ca="1" si="4"/>
        <v>0.42241244219796326</v>
      </c>
      <c r="K39">
        <f t="shared" ca="1" si="4"/>
        <v>0.85031651466624814</v>
      </c>
      <c r="L39">
        <f t="shared" ca="1" si="4"/>
        <v>0.81700725812927155</v>
      </c>
      <c r="M39">
        <f t="shared" ca="1" si="4"/>
        <v>0.8627172464857642</v>
      </c>
      <c r="N39">
        <f t="shared" ca="1" si="4"/>
        <v>0.66000272563135343</v>
      </c>
      <c r="O39">
        <f t="shared" ca="1" si="4"/>
        <v>0.24794722107299982</v>
      </c>
      <c r="P39">
        <f t="shared" ca="1" si="4"/>
        <v>0.91884107413664418</v>
      </c>
      <c r="Q39">
        <f t="shared" ca="1" si="4"/>
        <v>1.9652307514274381E-2</v>
      </c>
      <c r="R39">
        <f t="shared" ca="1" si="4"/>
        <v>0.86076878084053476</v>
      </c>
      <c r="S39">
        <f t="shared" ca="1" si="4"/>
        <v>2.6019630797655457E-2</v>
      </c>
      <c r="T39">
        <f t="shared" ca="1" si="4"/>
        <v>0.30197423126836032</v>
      </c>
      <c r="U39">
        <f t="shared" ca="1" si="4"/>
        <v>0.27997885778994358</v>
      </c>
      <c r="V39">
        <f t="shared" ca="1" si="4"/>
        <v>0.18237045388041084</v>
      </c>
      <c r="W39">
        <f t="shared" ca="1" si="4"/>
        <v>7.9318394555340288E-2</v>
      </c>
      <c r="X39">
        <f t="shared" ca="1" si="4"/>
        <v>0.78541531107233409</v>
      </c>
    </row>
    <row r="40" spans="2:25" x14ac:dyDescent="0.25">
      <c r="B40" t="s">
        <v>6</v>
      </c>
      <c r="C40">
        <f t="shared" ca="1" si="5"/>
        <v>0.49024229214928117</v>
      </c>
      <c r="D40">
        <f t="shared" ca="1" si="4"/>
        <v>0.10948338088239029</v>
      </c>
      <c r="E40">
        <f t="shared" ca="1" si="4"/>
        <v>0.31212386554756</v>
      </c>
      <c r="F40">
        <f t="shared" ca="1" si="4"/>
        <v>0.92175801405987468</v>
      </c>
      <c r="G40">
        <f t="shared" ca="1" si="4"/>
        <v>0.65465594342499456</v>
      </c>
      <c r="H40">
        <f t="shared" ca="1" si="4"/>
        <v>0.55412264723349047</v>
      </c>
      <c r="I40">
        <f t="shared" ca="1" si="4"/>
        <v>3.0045420591262806E-2</v>
      </c>
      <c r="J40">
        <f t="shared" ca="1" si="4"/>
        <v>0.58373698473403024</v>
      </c>
      <c r="K40">
        <f t="shared" ca="1" si="4"/>
        <v>0.9157765092269422</v>
      </c>
      <c r="L40">
        <f t="shared" ca="1" si="4"/>
        <v>0.28020216975973711</v>
      </c>
      <c r="M40">
        <f t="shared" ca="1" si="4"/>
        <v>0.6335981503940592</v>
      </c>
      <c r="N40">
        <f t="shared" ca="1" si="4"/>
        <v>0.87018854158677084</v>
      </c>
      <c r="O40">
        <f t="shared" ca="1" si="4"/>
        <v>0.56792077199233082</v>
      </c>
      <c r="P40">
        <f t="shared" ca="1" si="4"/>
        <v>0.55709682996981658</v>
      </c>
      <c r="Q40">
        <f t="shared" ca="1" si="4"/>
        <v>0.28729196185020989</v>
      </c>
      <c r="R40">
        <f t="shared" ca="1" si="4"/>
        <v>0.81400767892556158</v>
      </c>
      <c r="S40">
        <f t="shared" ca="1" si="4"/>
        <v>0.21267721465404776</v>
      </c>
      <c r="T40">
        <f t="shared" ca="1" si="4"/>
        <v>0.23625077503573688</v>
      </c>
      <c r="U40">
        <f t="shared" ca="1" si="4"/>
        <v>0.77728470500149227</v>
      </c>
      <c r="V40">
        <f t="shared" ca="1" si="4"/>
        <v>0.83126331690925837</v>
      </c>
      <c r="W40">
        <f t="shared" ca="1" si="4"/>
        <v>0.75746911728096911</v>
      </c>
      <c r="X40">
        <f t="shared" ca="1" si="4"/>
        <v>0.47839114112278558</v>
      </c>
    </row>
    <row r="41" spans="2:25" x14ac:dyDescent="0.25">
      <c r="B41" t="s">
        <v>7</v>
      </c>
      <c r="C41">
        <f t="shared" ca="1" si="5"/>
        <v>0.51373363946841588</v>
      </c>
      <c r="D41">
        <f t="shared" ca="1" si="4"/>
        <v>0.80925692072941469</v>
      </c>
      <c r="E41">
        <f t="shared" ca="1" si="4"/>
        <v>0.77965455107277559</v>
      </c>
      <c r="F41">
        <f t="shared" ca="1" si="4"/>
        <v>6.196699997950339E-2</v>
      </c>
      <c r="G41">
        <f t="shared" ca="1" si="4"/>
        <v>0.60959909350678243</v>
      </c>
      <c r="H41">
        <f t="shared" ca="1" si="4"/>
        <v>0.3753342534709202</v>
      </c>
      <c r="I41">
        <f t="shared" ca="1" si="4"/>
        <v>0.52983453081720211</v>
      </c>
      <c r="J41">
        <f t="shared" ca="1" si="4"/>
        <v>0.43510121804381929</v>
      </c>
      <c r="K41">
        <f t="shared" ca="1" si="4"/>
        <v>3.399177860163094E-2</v>
      </c>
      <c r="L41">
        <f t="shared" ca="1" si="4"/>
        <v>9.8539500956315251E-2</v>
      </c>
      <c r="M41">
        <f t="shared" ca="1" si="4"/>
        <v>0.41110231358995974</v>
      </c>
      <c r="N41">
        <f t="shared" ca="1" si="4"/>
        <v>0.54809890608271106</v>
      </c>
      <c r="O41">
        <f t="shared" ca="1" si="4"/>
        <v>0.34419069884717091</v>
      </c>
      <c r="P41">
        <f t="shared" ca="1" si="4"/>
        <v>0.85618932935196657</v>
      </c>
      <c r="Q41">
        <f t="shared" ca="1" si="4"/>
        <v>0.9159474688679663</v>
      </c>
      <c r="R41">
        <f t="shared" ca="1" si="4"/>
        <v>0.73990013019213074</v>
      </c>
      <c r="S41">
        <f t="shared" ca="1" si="4"/>
        <v>0.38242516948756977</v>
      </c>
      <c r="T41">
        <f t="shared" ca="1" si="4"/>
        <v>1.8313230190905805E-2</v>
      </c>
      <c r="U41">
        <f t="shared" ca="1" si="4"/>
        <v>0.8350438701212658</v>
      </c>
      <c r="V41">
        <f t="shared" ca="1" si="4"/>
        <v>0.63802345453340659</v>
      </c>
      <c r="W41">
        <f t="shared" ca="1" si="4"/>
        <v>0.12934955913988377</v>
      </c>
      <c r="X41">
        <f t="shared" ca="1" si="4"/>
        <v>0.67384374505834455</v>
      </c>
    </row>
    <row r="42" spans="2:25" x14ac:dyDescent="0.25">
      <c r="B42" t="s">
        <v>8</v>
      </c>
      <c r="C42">
        <f t="shared" ca="1" si="5"/>
        <v>0.82215738684129858</v>
      </c>
      <c r="D42">
        <f t="shared" ca="1" si="4"/>
        <v>0.33345792783398864</v>
      </c>
      <c r="E42">
        <f t="shared" ca="1" si="4"/>
        <v>0.70561968100047157</v>
      </c>
      <c r="F42">
        <f t="shared" ca="1" si="4"/>
        <v>9.561417774795411E-2</v>
      </c>
      <c r="G42">
        <f t="shared" ca="1" si="4"/>
        <v>0.6294200036649884</v>
      </c>
      <c r="H42">
        <f t="shared" ca="1" si="4"/>
        <v>0.60126185614842942</v>
      </c>
      <c r="I42">
        <f t="shared" ca="1" si="4"/>
        <v>0.6419110721709762</v>
      </c>
      <c r="J42">
        <f t="shared" ca="1" si="4"/>
        <v>0.2255012844167108</v>
      </c>
      <c r="K42">
        <f t="shared" ca="1" si="4"/>
        <v>0.22126280300489243</v>
      </c>
      <c r="L42">
        <f t="shared" ca="1" si="4"/>
        <v>0.58020518566776136</v>
      </c>
      <c r="M42">
        <f t="shared" ca="1" si="4"/>
        <v>0.98844308204892328</v>
      </c>
      <c r="N42">
        <f t="shared" ca="1" si="4"/>
        <v>0.47339286724768315</v>
      </c>
      <c r="O42">
        <f t="shared" ca="1" si="4"/>
        <v>0.43518997938825954</v>
      </c>
      <c r="P42">
        <f t="shared" ca="1" si="4"/>
        <v>2.4816570822960959E-2</v>
      </c>
      <c r="Q42">
        <f t="shared" ca="1" si="4"/>
        <v>0.89523767441826219</v>
      </c>
      <c r="R42">
        <f t="shared" ca="1" si="4"/>
        <v>0.38762941126445616</v>
      </c>
      <c r="S42">
        <f t="shared" ca="1" si="4"/>
        <v>0.96679124124495508</v>
      </c>
      <c r="T42">
        <f t="shared" ca="1" si="4"/>
        <v>0.25132044465390602</v>
      </c>
      <c r="U42">
        <f t="shared" ca="1" si="4"/>
        <v>0.90426225098216717</v>
      </c>
      <c r="V42">
        <f t="shared" ca="1" si="4"/>
        <v>0.84660696243633327</v>
      </c>
      <c r="W42">
        <f t="shared" ca="1" si="4"/>
        <v>0.45760238022980793</v>
      </c>
      <c r="X42">
        <f t="shared" ca="1" si="4"/>
        <v>0.27209108225463086</v>
      </c>
    </row>
    <row r="43" spans="2:25" x14ac:dyDescent="0.25">
      <c r="B43" t="s">
        <v>9</v>
      </c>
      <c r="C43">
        <f t="shared" ca="1" si="5"/>
        <v>4.1206664242857682E-2</v>
      </c>
      <c r="D43">
        <f t="shared" ca="1" si="4"/>
        <v>0.23741681607752918</v>
      </c>
      <c r="E43">
        <f t="shared" ca="1" si="4"/>
        <v>0.60784532724556695</v>
      </c>
      <c r="F43">
        <f t="shared" ca="1" si="4"/>
        <v>0.92651728390718446</v>
      </c>
      <c r="G43">
        <f t="shared" ca="1" si="4"/>
        <v>0.40439936411033151</v>
      </c>
      <c r="H43">
        <f t="shared" ca="1" si="4"/>
        <v>9.5174992405280379E-2</v>
      </c>
      <c r="I43">
        <f t="shared" ca="1" si="4"/>
        <v>0.58104645562372537</v>
      </c>
      <c r="J43">
        <f t="shared" ca="1" si="4"/>
        <v>0.74781773058300105</v>
      </c>
      <c r="K43">
        <f t="shared" ca="1" si="4"/>
        <v>0.71817164317134186</v>
      </c>
      <c r="L43">
        <f t="shared" ca="1" si="4"/>
        <v>0.48926764025995273</v>
      </c>
      <c r="M43">
        <f t="shared" ca="1" si="4"/>
        <v>0.71622103108989454</v>
      </c>
      <c r="N43">
        <f t="shared" ca="1" si="4"/>
        <v>0.78034577037377528</v>
      </c>
      <c r="O43">
        <f t="shared" ca="1" si="4"/>
        <v>0.1632282877827187</v>
      </c>
      <c r="P43">
        <f t="shared" ca="1" si="4"/>
        <v>0.94770555711235283</v>
      </c>
      <c r="Q43">
        <f t="shared" ca="1" si="4"/>
        <v>0.48379535929208273</v>
      </c>
      <c r="R43">
        <f t="shared" ca="1" si="4"/>
        <v>0.27308970946465716</v>
      </c>
      <c r="S43">
        <f t="shared" ca="1" si="4"/>
        <v>0.48828405037568889</v>
      </c>
      <c r="T43">
        <f t="shared" ca="1" si="4"/>
        <v>0.22925948756821002</v>
      </c>
      <c r="U43">
        <f t="shared" ca="1" si="4"/>
        <v>0.56574195242212943</v>
      </c>
      <c r="V43">
        <f t="shared" ca="1" si="4"/>
        <v>0.15723157776805652</v>
      </c>
      <c r="W43">
        <f t="shared" ca="1" si="4"/>
        <v>0.16065722981531316</v>
      </c>
      <c r="X43">
        <f t="shared" ca="1" si="4"/>
        <v>0.36894175002454355</v>
      </c>
    </row>
    <row r="44" spans="2:25" x14ac:dyDescent="0.25">
      <c r="B44" t="s">
        <v>9</v>
      </c>
      <c r="C44">
        <f t="shared" ca="1" si="5"/>
        <v>0.20167420882164888</v>
      </c>
      <c r="D44">
        <f t="shared" ca="1" si="4"/>
        <v>0.64434916474711779</v>
      </c>
      <c r="E44">
        <f t="shared" ca="1" si="4"/>
        <v>0.4534583357063714</v>
      </c>
      <c r="F44">
        <f t="shared" ca="1" si="4"/>
        <v>0.25300221364085063</v>
      </c>
      <c r="G44">
        <f t="shared" ca="1" si="4"/>
        <v>0.59890125839760544</v>
      </c>
      <c r="H44">
        <f t="shared" ca="1" si="4"/>
        <v>0.52088174363623352</v>
      </c>
      <c r="I44">
        <f t="shared" ca="1" si="4"/>
        <v>3.1386641486000677E-2</v>
      </c>
      <c r="J44">
        <f t="shared" ca="1" si="4"/>
        <v>0.7027724135392982</v>
      </c>
      <c r="K44">
        <f t="shared" ca="1" si="4"/>
        <v>0.3632460179913769</v>
      </c>
      <c r="L44">
        <f t="shared" ca="1" si="4"/>
        <v>0.84464375932161539</v>
      </c>
      <c r="M44">
        <f t="shared" ca="1" si="4"/>
        <v>0.12307072299945776</v>
      </c>
      <c r="N44">
        <f t="shared" ca="1" si="4"/>
        <v>0.59977630401037296</v>
      </c>
      <c r="O44">
        <f t="shared" ca="1" si="4"/>
        <v>0.12827322949454323</v>
      </c>
      <c r="P44">
        <f t="shared" ca="1" si="4"/>
        <v>0.87764727322831082</v>
      </c>
      <c r="Q44">
        <f t="shared" ca="1" si="4"/>
        <v>0.42990431417057529</v>
      </c>
      <c r="R44">
        <f t="shared" ca="1" si="4"/>
        <v>0.65207973358549665</v>
      </c>
      <c r="S44">
        <f t="shared" ca="1" si="4"/>
        <v>0.53934439922689725</v>
      </c>
      <c r="T44">
        <f t="shared" ca="1" si="4"/>
        <v>7.3000403016494575E-2</v>
      </c>
      <c r="U44">
        <f t="shared" ca="1" si="4"/>
        <v>0.76987469713273271</v>
      </c>
      <c r="V44">
        <f t="shared" ca="1" si="4"/>
        <v>0.68363286179557536</v>
      </c>
      <c r="W44">
        <f t="shared" ca="1" si="4"/>
        <v>0.97987110097643781</v>
      </c>
      <c r="X44">
        <f t="shared" ca="1" si="4"/>
        <v>0.21683247399497751</v>
      </c>
    </row>
    <row r="47" spans="2:25" x14ac:dyDescent="0.25">
      <c r="C47" t="s">
        <v>27</v>
      </c>
      <c r="G47" t="s">
        <v>26</v>
      </c>
    </row>
    <row r="49" spans="3:9" x14ac:dyDescent="0.25">
      <c r="C49">
        <v>1</v>
      </c>
      <c r="D49">
        <v>12</v>
      </c>
      <c r="E49">
        <v>40</v>
      </c>
      <c r="G49">
        <v>1</v>
      </c>
      <c r="H49">
        <v>12</v>
      </c>
      <c r="I49">
        <v>40</v>
      </c>
    </row>
    <row r="50" spans="3:9" x14ac:dyDescent="0.25">
      <c r="C50">
        <v>2</v>
      </c>
      <c r="D50">
        <v>10</v>
      </c>
      <c r="E50">
        <v>35</v>
      </c>
      <c r="G50">
        <v>2</v>
      </c>
      <c r="H50">
        <v>10</v>
      </c>
      <c r="I50">
        <v>35</v>
      </c>
    </row>
    <row r="51" spans="3:9" x14ac:dyDescent="0.25">
      <c r="C51">
        <v>3</v>
      </c>
      <c r="D51">
        <v>8</v>
      </c>
      <c r="E51">
        <v>30</v>
      </c>
      <c r="G51">
        <v>3</v>
      </c>
      <c r="H51">
        <v>8</v>
      </c>
      <c r="I51">
        <v>30</v>
      </c>
    </row>
    <row r="52" spans="3:9" x14ac:dyDescent="0.25">
      <c r="C52">
        <v>4</v>
      </c>
      <c r="D52">
        <v>7</v>
      </c>
      <c r="E52">
        <v>28</v>
      </c>
      <c r="G52">
        <v>4</v>
      </c>
      <c r="H52">
        <v>7</v>
      </c>
      <c r="I52">
        <v>28</v>
      </c>
    </row>
    <row r="53" spans="3:9" x14ac:dyDescent="0.25">
      <c r="C53">
        <v>5</v>
      </c>
      <c r="D53">
        <v>6</v>
      </c>
      <c r="E53">
        <v>25</v>
      </c>
      <c r="G53">
        <v>5</v>
      </c>
      <c r="H53">
        <v>6</v>
      </c>
      <c r="I53">
        <v>25</v>
      </c>
    </row>
    <row r="54" spans="3:9" x14ac:dyDescent="0.25">
      <c r="C54">
        <v>6</v>
      </c>
      <c r="D54">
        <v>5</v>
      </c>
      <c r="E54">
        <v>22</v>
      </c>
      <c r="G54">
        <v>6</v>
      </c>
      <c r="H54">
        <v>5</v>
      </c>
      <c r="I54">
        <v>22</v>
      </c>
    </row>
    <row r="55" spans="3:9" x14ac:dyDescent="0.25">
      <c r="C55">
        <v>7</v>
      </c>
      <c r="D55">
        <v>4</v>
      </c>
      <c r="E55">
        <v>20</v>
      </c>
      <c r="G55">
        <v>7</v>
      </c>
      <c r="H55">
        <v>4</v>
      </c>
      <c r="I55">
        <v>20</v>
      </c>
    </row>
    <row r="56" spans="3:9" x14ac:dyDescent="0.25">
      <c r="C56">
        <v>8</v>
      </c>
      <c r="D56">
        <v>3</v>
      </c>
      <c r="E56">
        <v>15</v>
      </c>
      <c r="G56">
        <v>8</v>
      </c>
      <c r="H56">
        <v>2</v>
      </c>
      <c r="I56">
        <v>16</v>
      </c>
    </row>
    <row r="57" spans="3:9" x14ac:dyDescent="0.25">
      <c r="C57">
        <v>9</v>
      </c>
      <c r="D57">
        <v>2</v>
      </c>
      <c r="E57">
        <v>13</v>
      </c>
    </row>
  </sheetData>
  <mergeCells count="27">
    <mergeCell ref="C34:R34"/>
    <mergeCell ref="C35:D35"/>
    <mergeCell ref="E35:F35"/>
    <mergeCell ref="G35:H35"/>
    <mergeCell ref="I35:J35"/>
    <mergeCell ref="K35:L35"/>
    <mergeCell ref="M35:N35"/>
    <mergeCell ref="O35:P35"/>
    <mergeCell ref="Q35:R35"/>
    <mergeCell ref="C20:R20"/>
    <mergeCell ref="C21:D21"/>
    <mergeCell ref="E21:F21"/>
    <mergeCell ref="G21:H21"/>
    <mergeCell ref="I21:J21"/>
    <mergeCell ref="K21:L21"/>
    <mergeCell ref="M21:N21"/>
    <mergeCell ref="O21:P21"/>
    <mergeCell ref="Q21:R21"/>
    <mergeCell ref="C6:R6"/>
    <mergeCell ref="C7:D7"/>
    <mergeCell ref="E7:F7"/>
    <mergeCell ref="G7:H7"/>
    <mergeCell ref="I7:J7"/>
    <mergeCell ref="K7:L7"/>
    <mergeCell ref="M7:N7"/>
    <mergeCell ref="O7:P7"/>
    <mergeCell ref="Q7:R7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MANUAL</vt:lpstr>
      <vt:lpstr>ALEATORIO</vt:lpstr>
      <vt:lpstr>OCULTA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jesusmrc</dc:creator>
  <cp:lastModifiedBy>Jesús Manuel Rodrigo Céspedes</cp:lastModifiedBy>
  <dcterms:created xsi:type="dcterms:W3CDTF">2015-06-05T18:17:20Z</dcterms:created>
  <dcterms:modified xsi:type="dcterms:W3CDTF">2023-01-27T17:42:23Z</dcterms:modified>
</cp:coreProperties>
</file>